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760" activeTab="0"/>
  </bookViews>
  <sheets>
    <sheet name="CNM Statistics" sheetId="1" r:id="rId1"/>
    <sheet name="Monthly NOB, Delivery &amp; Visit" sheetId="2" r:id="rId2"/>
    <sheet name="Monthly NOB, Del &amp; Visit Graph" sheetId="3" r:id="rId3"/>
    <sheet name="EDCs and Transfers" sheetId="4" r:id="rId4"/>
    <sheet name="Preterm Birth Rate Chart" sheetId="5" r:id="rId5"/>
    <sheet name="Low Birthweight Rate Chart" sheetId="6" r:id="rId6"/>
    <sheet name="Cesarean Section Rate Chart" sheetId="7" r:id="rId7"/>
    <sheet name="Outcome Stats Data" sheetId="8" r:id="rId8"/>
  </sheets>
  <definedNames>
    <definedName name="_xlnm.Print_Area" localSheetId="3">'EDCs and Transfers'!#REF!</definedName>
  </definedNames>
  <calcPr fullCalcOnLoad="1"/>
</workbook>
</file>

<file path=xl/sharedStrings.xml><?xml version="1.0" encoding="utf-8"?>
<sst xmlns="http://schemas.openxmlformats.org/spreadsheetml/2006/main" count="245" uniqueCount="103">
  <si>
    <t>Month</t>
  </si>
  <si>
    <t>New OB</t>
  </si>
  <si>
    <t>Outpatient Visits</t>
  </si>
  <si>
    <t>Total Deliveries</t>
  </si>
  <si>
    <t>NSVD</t>
  </si>
  <si>
    <t>Forceps</t>
  </si>
  <si>
    <t>Vacuum</t>
  </si>
  <si>
    <t>Total C/S</t>
  </si>
  <si>
    <t>Primary C/S</t>
  </si>
  <si>
    <t>Repeat C/S</t>
  </si>
  <si>
    <t>C/S Rate</t>
  </si>
  <si>
    <t>Preterm Birth Rate</t>
  </si>
  <si>
    <t>Low Birthweight Rate</t>
  </si>
  <si>
    <t>Cesarean Section Rate</t>
  </si>
  <si>
    <t>Deliveries</t>
  </si>
  <si>
    <t>EDC's</t>
  </si>
  <si>
    <t>Delivered</t>
  </si>
  <si>
    <t>SAB</t>
  </si>
  <si>
    <t>Moved</t>
  </si>
  <si>
    <t>Lost to FU</t>
  </si>
  <si>
    <t>Other</t>
  </si>
  <si>
    <t>Net Loss</t>
  </si>
  <si>
    <t>Preterm &lt;37</t>
  </si>
  <si>
    <t>LBW &lt;2500</t>
  </si>
  <si>
    <t>PTB Rate</t>
  </si>
  <si>
    <t>LBW Rate</t>
  </si>
  <si>
    <t>HP 2010</t>
  </si>
  <si>
    <t>Notes</t>
  </si>
  <si>
    <t>Net Loss %</t>
  </si>
  <si>
    <t>April '08</t>
  </si>
  <si>
    <t>May '08</t>
  </si>
  <si>
    <t>June '08</t>
  </si>
  <si>
    <t>CO 2006</t>
  </si>
  <si>
    <t>US 2006</t>
  </si>
  <si>
    <t>FY 2008 Total</t>
  </si>
  <si>
    <t>July'08</t>
  </si>
  <si>
    <t>August'08</t>
  </si>
  <si>
    <t>September '08</t>
  </si>
  <si>
    <t>October '08</t>
  </si>
  <si>
    <t>November '08</t>
  </si>
  <si>
    <t>December '08</t>
  </si>
  <si>
    <t>January '09</t>
  </si>
  <si>
    <t>February '09</t>
  </si>
  <si>
    <t>March '09</t>
  </si>
  <si>
    <t>April '09</t>
  </si>
  <si>
    <t>May '09</t>
  </si>
  <si>
    <t>June '09</t>
  </si>
  <si>
    <t>July '08</t>
  </si>
  <si>
    <t>August '08</t>
  </si>
  <si>
    <t>CNM 2008</t>
  </si>
  <si>
    <t>FY 2009 Total</t>
  </si>
  <si>
    <t>FY '08</t>
  </si>
  <si>
    <t>CNM 2009</t>
  </si>
  <si>
    <t>Pt Choice</t>
  </si>
  <si>
    <t>Insurance</t>
  </si>
  <si>
    <t>To High Risk</t>
  </si>
  <si>
    <t>FY '09</t>
  </si>
  <si>
    <t>Primary C/S Rate</t>
  </si>
  <si>
    <t>VBAC</t>
  </si>
  <si>
    <t>July '09</t>
  </si>
  <si>
    <t>August '09</t>
  </si>
  <si>
    <t>September '09</t>
  </si>
  <si>
    <t>October '09</t>
  </si>
  <si>
    <t>November '09</t>
  </si>
  <si>
    <t>December '09</t>
  </si>
  <si>
    <t>January '10</t>
  </si>
  <si>
    <t>February '10</t>
  </si>
  <si>
    <t>March '10</t>
  </si>
  <si>
    <t>April '10</t>
  </si>
  <si>
    <t>May '10</t>
  </si>
  <si>
    <t>June'10</t>
  </si>
  <si>
    <t>June '10</t>
  </si>
  <si>
    <t>FY '10</t>
  </si>
  <si>
    <t>Reason for Loss:</t>
  </si>
  <si>
    <t>FY 2010 Total</t>
  </si>
  <si>
    <t>6 Deliveries total for 2008 Fiscal Year</t>
  </si>
  <si>
    <t>148 Deliveries total for 2009 Fiscal Year</t>
  </si>
  <si>
    <t>Deliv @ another hospital</t>
  </si>
  <si>
    <t>CO 2008</t>
  </si>
  <si>
    <t>US 2007</t>
  </si>
  <si>
    <t>July '10</t>
  </si>
  <si>
    <t>August '10</t>
  </si>
  <si>
    <t>September '10</t>
  </si>
  <si>
    <t>October '10</t>
  </si>
  <si>
    <t>November '10</t>
  </si>
  <si>
    <t>December '10</t>
  </si>
  <si>
    <t>January '11</t>
  </si>
  <si>
    <t>February '11</t>
  </si>
  <si>
    <t>March '11</t>
  </si>
  <si>
    <t>April '11</t>
  </si>
  <si>
    <t>May '11</t>
  </si>
  <si>
    <t>June'11</t>
  </si>
  <si>
    <t>FY 2011 Total</t>
  </si>
  <si>
    <t>June '11</t>
  </si>
  <si>
    <t>FY '11</t>
  </si>
  <si>
    <t>199 Deliveries for 2010 Fiscal Year</t>
  </si>
  <si>
    <t>CNM 2010</t>
  </si>
  <si>
    <t>CNM 2011*</t>
  </si>
  <si>
    <t>*2011 Year in progress</t>
  </si>
  <si>
    <t>US 2008</t>
  </si>
  <si>
    <t>Average Per Month</t>
  </si>
  <si>
    <t>Certified Nurse-Midwives:  PRACTICE STATISTICS</t>
  </si>
  <si>
    <t>To MD's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</si>
</sst>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10" fontId="2" fillId="33" borderId="10" xfId="0" applyNumberFormat="1" applyFont="1" applyFill="1" applyBorder="1" applyAlignment="1">
      <alignment/>
    </xf>
    <xf numFmtId="0" fontId="4" fillId="0" borderId="0" xfId="52" applyFont="1" applyAlignment="1" applyProtection="1">
      <alignment/>
      <protection/>
    </xf>
    <xf numFmtId="10" fontId="0" fillId="34" borderId="10" xfId="0" applyNumberFormat="1" applyFill="1" applyBorder="1" applyAlignment="1">
      <alignment/>
    </xf>
    <xf numFmtId="0" fontId="2" fillId="34" borderId="0" xfId="0" applyFont="1" applyFill="1" applyAlignment="1">
      <alignment wrapText="1"/>
    </xf>
    <xf numFmtId="10" fontId="0" fillId="0" borderId="10" xfId="0" applyNumberFormat="1" applyBorder="1" applyAlignment="1">
      <alignment/>
    </xf>
    <xf numFmtId="0" fontId="2" fillId="35" borderId="10" xfId="0" applyFont="1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0" fontId="0" fillId="34" borderId="11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0" fontId="2" fillId="34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 horizontal="left"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Certified Nurse-Midwives at XXX Hospital  
New OB's, Deliveries and Outpatient Visits from April 2008 through December 2010
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15"/>
          <c:w val="0.983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'Monthly NOB, Delivery &amp; Visit'!$B$2</c:f>
              <c:strCache>
                <c:ptCount val="1"/>
                <c:pt idx="0">
                  <c:v>New OB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('Monthly NOB, Delivery &amp; Visit'!$A$3:$A$5,'Monthly NOB, Delivery &amp; Visit'!$A$9:$A$20,'Monthly NOB, Delivery &amp; Visit'!$A$24:$A$35,'Monthly NOB, Delivery &amp; Visit'!$A$39:$A$43,'Monthly NOB, Delivery &amp; Visit'!$A$44)</c:f>
              <c:strCache>
                <c:ptCount val="33"/>
                <c:pt idx="0">
                  <c:v>April '08</c:v>
                </c:pt>
                <c:pt idx="1">
                  <c:v>May '08</c:v>
                </c:pt>
                <c:pt idx="2">
                  <c:v>June '08</c:v>
                </c:pt>
                <c:pt idx="3">
                  <c:v>July '08</c:v>
                </c:pt>
                <c:pt idx="4">
                  <c:v>August '08</c:v>
                </c:pt>
                <c:pt idx="5">
                  <c:v>September '08</c:v>
                </c:pt>
                <c:pt idx="6">
                  <c:v>October '08</c:v>
                </c:pt>
                <c:pt idx="7">
                  <c:v>November '08</c:v>
                </c:pt>
                <c:pt idx="8">
                  <c:v>December '08</c:v>
                </c:pt>
                <c:pt idx="9">
                  <c:v>January '09</c:v>
                </c:pt>
                <c:pt idx="10">
                  <c:v>February '09</c:v>
                </c:pt>
                <c:pt idx="11">
                  <c:v>March '09</c:v>
                </c:pt>
                <c:pt idx="12">
                  <c:v>April '09</c:v>
                </c:pt>
                <c:pt idx="13">
                  <c:v>May '09</c:v>
                </c:pt>
                <c:pt idx="14">
                  <c:v>June '09</c:v>
                </c:pt>
                <c:pt idx="15">
                  <c:v>July '09</c:v>
                </c:pt>
                <c:pt idx="16">
                  <c:v>August '09</c:v>
                </c:pt>
                <c:pt idx="17">
                  <c:v>September '09</c:v>
                </c:pt>
                <c:pt idx="18">
                  <c:v>October '09</c:v>
                </c:pt>
                <c:pt idx="19">
                  <c:v>November '09</c:v>
                </c:pt>
                <c:pt idx="20">
                  <c:v>December '09</c:v>
                </c:pt>
                <c:pt idx="21">
                  <c:v>January '10</c:v>
                </c:pt>
                <c:pt idx="22">
                  <c:v>February '10</c:v>
                </c:pt>
                <c:pt idx="23">
                  <c:v>March '10</c:v>
                </c:pt>
                <c:pt idx="24">
                  <c:v>April '10</c:v>
                </c:pt>
                <c:pt idx="25">
                  <c:v>May '10</c:v>
                </c:pt>
                <c:pt idx="26">
                  <c:v>June '10</c:v>
                </c:pt>
                <c:pt idx="27">
                  <c:v>July '10</c:v>
                </c:pt>
                <c:pt idx="28">
                  <c:v>August '10</c:v>
                </c:pt>
                <c:pt idx="29">
                  <c:v>September '10</c:v>
                </c:pt>
                <c:pt idx="30">
                  <c:v>October '10</c:v>
                </c:pt>
                <c:pt idx="31">
                  <c:v>November '10</c:v>
                </c:pt>
                <c:pt idx="32">
                  <c:v>December '10</c:v>
                </c:pt>
              </c:strCache>
            </c:strRef>
          </c:cat>
          <c:val>
            <c:numRef>
              <c:f>('Monthly NOB, Delivery &amp; Visit'!$B$3:$B$5,'Monthly NOB, Delivery &amp; Visit'!$B$9:$B$20,'Monthly NOB, Delivery &amp; Visit'!$B$24:$B$35,'Monthly NOB, Delivery &amp; Visit'!$B$39:$B$43,'Monthly NOB, Delivery &amp; Visit'!$B$44)</c:f>
              <c:numCache>
                <c:ptCount val="33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17</c:v>
                </c:pt>
                <c:pt idx="5">
                  <c:v>32</c:v>
                </c:pt>
                <c:pt idx="6">
                  <c:v>29</c:v>
                </c:pt>
                <c:pt idx="7">
                  <c:v>20</c:v>
                </c:pt>
                <c:pt idx="8">
                  <c:v>23</c:v>
                </c:pt>
                <c:pt idx="9">
                  <c:v>32</c:v>
                </c:pt>
                <c:pt idx="10">
                  <c:v>37</c:v>
                </c:pt>
                <c:pt idx="11">
                  <c:v>28</c:v>
                </c:pt>
                <c:pt idx="12">
                  <c:v>28</c:v>
                </c:pt>
                <c:pt idx="13">
                  <c:v>24</c:v>
                </c:pt>
                <c:pt idx="14">
                  <c:v>30</c:v>
                </c:pt>
                <c:pt idx="15">
                  <c:v>31</c:v>
                </c:pt>
                <c:pt idx="16">
                  <c:v>19</c:v>
                </c:pt>
                <c:pt idx="17">
                  <c:v>31</c:v>
                </c:pt>
                <c:pt idx="18">
                  <c:v>31</c:v>
                </c:pt>
                <c:pt idx="19">
                  <c:v>30</c:v>
                </c:pt>
                <c:pt idx="20">
                  <c:v>33</c:v>
                </c:pt>
                <c:pt idx="21">
                  <c:v>40</c:v>
                </c:pt>
                <c:pt idx="22">
                  <c:v>29</c:v>
                </c:pt>
                <c:pt idx="23">
                  <c:v>36</c:v>
                </c:pt>
                <c:pt idx="24">
                  <c:v>25</c:v>
                </c:pt>
                <c:pt idx="25">
                  <c:v>15</c:v>
                </c:pt>
                <c:pt idx="26">
                  <c:v>24</c:v>
                </c:pt>
                <c:pt idx="27">
                  <c:v>17</c:v>
                </c:pt>
                <c:pt idx="28">
                  <c:v>29</c:v>
                </c:pt>
                <c:pt idx="29">
                  <c:v>17</c:v>
                </c:pt>
                <c:pt idx="30">
                  <c:v>8</c:v>
                </c:pt>
                <c:pt idx="31">
                  <c:v>19</c:v>
                </c:pt>
                <c:pt idx="32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NOB, Delivery &amp; Visit'!$C$2</c:f>
              <c:strCache>
                <c:ptCount val="1"/>
                <c:pt idx="0">
                  <c:v>Deliveries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('Monthly NOB, Delivery &amp; Visit'!$A$3:$A$5,'Monthly NOB, Delivery &amp; Visit'!$A$9:$A$20,'Monthly NOB, Delivery &amp; Visit'!$A$24:$A$35,'Monthly NOB, Delivery &amp; Visit'!$A$39:$A$43,'Monthly NOB, Delivery &amp; Visit'!$A$44)</c:f>
              <c:strCache>
                <c:ptCount val="33"/>
                <c:pt idx="0">
                  <c:v>April '08</c:v>
                </c:pt>
                <c:pt idx="1">
                  <c:v>May '08</c:v>
                </c:pt>
                <c:pt idx="2">
                  <c:v>June '08</c:v>
                </c:pt>
                <c:pt idx="3">
                  <c:v>July '08</c:v>
                </c:pt>
                <c:pt idx="4">
                  <c:v>August '08</c:v>
                </c:pt>
                <c:pt idx="5">
                  <c:v>September '08</c:v>
                </c:pt>
                <c:pt idx="6">
                  <c:v>October '08</c:v>
                </c:pt>
                <c:pt idx="7">
                  <c:v>November '08</c:v>
                </c:pt>
                <c:pt idx="8">
                  <c:v>December '08</c:v>
                </c:pt>
                <c:pt idx="9">
                  <c:v>January '09</c:v>
                </c:pt>
                <c:pt idx="10">
                  <c:v>February '09</c:v>
                </c:pt>
                <c:pt idx="11">
                  <c:v>March '09</c:v>
                </c:pt>
                <c:pt idx="12">
                  <c:v>April '09</c:v>
                </c:pt>
                <c:pt idx="13">
                  <c:v>May '09</c:v>
                </c:pt>
                <c:pt idx="14">
                  <c:v>June '09</c:v>
                </c:pt>
                <c:pt idx="15">
                  <c:v>July '09</c:v>
                </c:pt>
                <c:pt idx="16">
                  <c:v>August '09</c:v>
                </c:pt>
                <c:pt idx="17">
                  <c:v>September '09</c:v>
                </c:pt>
                <c:pt idx="18">
                  <c:v>October '09</c:v>
                </c:pt>
                <c:pt idx="19">
                  <c:v>November '09</c:v>
                </c:pt>
                <c:pt idx="20">
                  <c:v>December '09</c:v>
                </c:pt>
                <c:pt idx="21">
                  <c:v>January '10</c:v>
                </c:pt>
                <c:pt idx="22">
                  <c:v>February '10</c:v>
                </c:pt>
                <c:pt idx="23">
                  <c:v>March '10</c:v>
                </c:pt>
                <c:pt idx="24">
                  <c:v>April '10</c:v>
                </c:pt>
                <c:pt idx="25">
                  <c:v>May '10</c:v>
                </c:pt>
                <c:pt idx="26">
                  <c:v>June '10</c:v>
                </c:pt>
                <c:pt idx="27">
                  <c:v>July '10</c:v>
                </c:pt>
                <c:pt idx="28">
                  <c:v>August '10</c:v>
                </c:pt>
                <c:pt idx="29">
                  <c:v>September '10</c:v>
                </c:pt>
                <c:pt idx="30">
                  <c:v>October '10</c:v>
                </c:pt>
                <c:pt idx="31">
                  <c:v>November '10</c:v>
                </c:pt>
                <c:pt idx="32">
                  <c:v>December '10</c:v>
                </c:pt>
              </c:strCache>
            </c:strRef>
          </c:cat>
          <c:val>
            <c:numRef>
              <c:f>('Monthly NOB, Delivery &amp; Visit'!$C$3:$C$5,'Monthly NOB, Delivery &amp; Visit'!$C$9:$C$20,'Monthly NOB, Delivery &amp; Visit'!$C$24:$C$35,'Monthly NOB, Delivery &amp; Visit'!$C$39:$C$43,'Monthly NOB, Delivery &amp; Visit'!$C$44)</c:f>
              <c:numCache>
                <c:ptCount val="3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9</c:v>
                </c:pt>
                <c:pt idx="8">
                  <c:v>6</c:v>
                </c:pt>
                <c:pt idx="9">
                  <c:v>13</c:v>
                </c:pt>
                <c:pt idx="10">
                  <c:v>22</c:v>
                </c:pt>
                <c:pt idx="11">
                  <c:v>22</c:v>
                </c:pt>
                <c:pt idx="12">
                  <c:v>16</c:v>
                </c:pt>
                <c:pt idx="13">
                  <c:v>19</c:v>
                </c:pt>
                <c:pt idx="14">
                  <c:v>24</c:v>
                </c:pt>
                <c:pt idx="15">
                  <c:v>14</c:v>
                </c:pt>
                <c:pt idx="16">
                  <c:v>17</c:v>
                </c:pt>
                <c:pt idx="17">
                  <c:v>16</c:v>
                </c:pt>
                <c:pt idx="18">
                  <c:v>13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13</c:v>
                </c:pt>
                <c:pt idx="23">
                  <c:v>20</c:v>
                </c:pt>
                <c:pt idx="24">
                  <c:v>16</c:v>
                </c:pt>
                <c:pt idx="25">
                  <c:v>14</c:v>
                </c:pt>
                <c:pt idx="26">
                  <c:v>24</c:v>
                </c:pt>
                <c:pt idx="27">
                  <c:v>11</c:v>
                </c:pt>
                <c:pt idx="28">
                  <c:v>13</c:v>
                </c:pt>
                <c:pt idx="29">
                  <c:v>12</c:v>
                </c:pt>
                <c:pt idx="30">
                  <c:v>17</c:v>
                </c:pt>
                <c:pt idx="31">
                  <c:v>9</c:v>
                </c:pt>
                <c:pt idx="32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NOB, Delivery &amp; Visit'!$D$2</c:f>
              <c:strCache>
                <c:ptCount val="1"/>
                <c:pt idx="0">
                  <c:v>Outpatient Visits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('Monthly NOB, Delivery &amp; Visit'!$A$3:$A$5,'Monthly NOB, Delivery &amp; Visit'!$A$9:$A$20,'Monthly NOB, Delivery &amp; Visit'!$A$24:$A$35,'Monthly NOB, Delivery &amp; Visit'!$A$39:$A$43,'Monthly NOB, Delivery &amp; Visit'!$A$44)</c:f>
              <c:strCache>
                <c:ptCount val="33"/>
                <c:pt idx="0">
                  <c:v>April '08</c:v>
                </c:pt>
                <c:pt idx="1">
                  <c:v>May '08</c:v>
                </c:pt>
                <c:pt idx="2">
                  <c:v>June '08</c:v>
                </c:pt>
                <c:pt idx="3">
                  <c:v>July '08</c:v>
                </c:pt>
                <c:pt idx="4">
                  <c:v>August '08</c:v>
                </c:pt>
                <c:pt idx="5">
                  <c:v>September '08</c:v>
                </c:pt>
                <c:pt idx="6">
                  <c:v>October '08</c:v>
                </c:pt>
                <c:pt idx="7">
                  <c:v>November '08</c:v>
                </c:pt>
                <c:pt idx="8">
                  <c:v>December '08</c:v>
                </c:pt>
                <c:pt idx="9">
                  <c:v>January '09</c:v>
                </c:pt>
                <c:pt idx="10">
                  <c:v>February '09</c:v>
                </c:pt>
                <c:pt idx="11">
                  <c:v>March '09</c:v>
                </c:pt>
                <c:pt idx="12">
                  <c:v>April '09</c:v>
                </c:pt>
                <c:pt idx="13">
                  <c:v>May '09</c:v>
                </c:pt>
                <c:pt idx="14">
                  <c:v>June '09</c:v>
                </c:pt>
                <c:pt idx="15">
                  <c:v>July '09</c:v>
                </c:pt>
                <c:pt idx="16">
                  <c:v>August '09</c:v>
                </c:pt>
                <c:pt idx="17">
                  <c:v>September '09</c:v>
                </c:pt>
                <c:pt idx="18">
                  <c:v>October '09</c:v>
                </c:pt>
                <c:pt idx="19">
                  <c:v>November '09</c:v>
                </c:pt>
                <c:pt idx="20">
                  <c:v>December '09</c:v>
                </c:pt>
                <c:pt idx="21">
                  <c:v>January '10</c:v>
                </c:pt>
                <c:pt idx="22">
                  <c:v>February '10</c:v>
                </c:pt>
                <c:pt idx="23">
                  <c:v>March '10</c:v>
                </c:pt>
                <c:pt idx="24">
                  <c:v>April '10</c:v>
                </c:pt>
                <c:pt idx="25">
                  <c:v>May '10</c:v>
                </c:pt>
                <c:pt idx="26">
                  <c:v>June '10</c:v>
                </c:pt>
                <c:pt idx="27">
                  <c:v>July '10</c:v>
                </c:pt>
                <c:pt idx="28">
                  <c:v>August '10</c:v>
                </c:pt>
                <c:pt idx="29">
                  <c:v>September '10</c:v>
                </c:pt>
                <c:pt idx="30">
                  <c:v>October '10</c:v>
                </c:pt>
                <c:pt idx="31">
                  <c:v>November '10</c:v>
                </c:pt>
                <c:pt idx="32">
                  <c:v>December '10</c:v>
                </c:pt>
              </c:strCache>
            </c:strRef>
          </c:cat>
          <c:val>
            <c:numRef>
              <c:f>('Monthly NOB, Delivery &amp; Visit'!$D$3:$D$5,'Monthly NOB, Delivery &amp; Visit'!$D$9:$D$20,'Monthly NOB, Delivery &amp; Visit'!$D$24:$D$35,'Monthly NOB, Delivery &amp; Visit'!$D$39:$D$43,'Monthly NOB, Delivery &amp; Visit'!$D$44)</c:f>
              <c:numCache>
                <c:ptCount val="33"/>
                <c:pt idx="0">
                  <c:v>18</c:v>
                </c:pt>
                <c:pt idx="1">
                  <c:v>44</c:v>
                </c:pt>
                <c:pt idx="2">
                  <c:v>47</c:v>
                </c:pt>
                <c:pt idx="3">
                  <c:v>58</c:v>
                </c:pt>
                <c:pt idx="4">
                  <c:v>68</c:v>
                </c:pt>
                <c:pt idx="5">
                  <c:v>98</c:v>
                </c:pt>
                <c:pt idx="6">
                  <c:v>102</c:v>
                </c:pt>
                <c:pt idx="7">
                  <c:v>111</c:v>
                </c:pt>
                <c:pt idx="8">
                  <c:v>142</c:v>
                </c:pt>
                <c:pt idx="9">
                  <c:v>141</c:v>
                </c:pt>
                <c:pt idx="10">
                  <c:v>132</c:v>
                </c:pt>
                <c:pt idx="11">
                  <c:v>170</c:v>
                </c:pt>
                <c:pt idx="12">
                  <c:v>172</c:v>
                </c:pt>
                <c:pt idx="13">
                  <c:v>143</c:v>
                </c:pt>
                <c:pt idx="14">
                  <c:v>153</c:v>
                </c:pt>
                <c:pt idx="15">
                  <c:v>145</c:v>
                </c:pt>
                <c:pt idx="16">
                  <c:v>159</c:v>
                </c:pt>
                <c:pt idx="17">
                  <c:v>180</c:v>
                </c:pt>
                <c:pt idx="18">
                  <c:v>171</c:v>
                </c:pt>
                <c:pt idx="19">
                  <c:v>176</c:v>
                </c:pt>
                <c:pt idx="20">
                  <c:v>193</c:v>
                </c:pt>
                <c:pt idx="21">
                  <c:v>184</c:v>
                </c:pt>
                <c:pt idx="22">
                  <c:v>185</c:v>
                </c:pt>
                <c:pt idx="23">
                  <c:v>234</c:v>
                </c:pt>
                <c:pt idx="24">
                  <c:v>209</c:v>
                </c:pt>
                <c:pt idx="25">
                  <c:v>194</c:v>
                </c:pt>
                <c:pt idx="26">
                  <c:v>219</c:v>
                </c:pt>
                <c:pt idx="27">
                  <c:v>183</c:v>
                </c:pt>
                <c:pt idx="28">
                  <c:v>178</c:v>
                </c:pt>
                <c:pt idx="29">
                  <c:v>191</c:v>
                </c:pt>
                <c:pt idx="30">
                  <c:v>136</c:v>
                </c:pt>
                <c:pt idx="31">
                  <c:v>156</c:v>
                </c:pt>
                <c:pt idx="32">
                  <c:v>148</c:v>
                </c:pt>
              </c:numCache>
            </c:numRef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75"/>
          <c:y val="0.9565"/>
          <c:w val="0.351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Preterm Birth Rate:  US (2007 and 2008), Colorado (2006 and 2008), 
Certified Nurse-Midwives (FY 2009 - 2011) and Healthy People 2010 Goal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34"/>
    </c:view3D>
    <c:plotArea>
      <c:layout>
        <c:manualLayout>
          <c:xMode val="edge"/>
          <c:yMode val="edge"/>
          <c:x val="0.013"/>
          <c:y val="0.12775"/>
          <c:w val="0.97325"/>
          <c:h val="0.83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('Outcome Stats Data'!$B$5:$B$8,'Outcome Stats Data'!$B$10:$B$13)</c:f>
              <c:strCache>
                <c:ptCount val="8"/>
                <c:pt idx="0">
                  <c:v>US 2007</c:v>
                </c:pt>
                <c:pt idx="1">
                  <c:v>US 2008</c:v>
                </c:pt>
                <c:pt idx="2">
                  <c:v>CO 2006</c:v>
                </c:pt>
                <c:pt idx="3">
                  <c:v>CO 2008</c:v>
                </c:pt>
                <c:pt idx="4">
                  <c:v>CNM 2009</c:v>
                </c:pt>
                <c:pt idx="5">
                  <c:v>CNM 2010</c:v>
                </c:pt>
                <c:pt idx="6">
                  <c:v>CNM 2011*</c:v>
                </c:pt>
                <c:pt idx="7">
                  <c:v>HP 2010</c:v>
                </c:pt>
              </c:strCache>
            </c:strRef>
          </c:cat>
          <c:val>
            <c:numRef>
              <c:f>('Outcome Stats Data'!$C$5:$C$8,'Outcome Stats Data'!$C$10:$C$13)</c:f>
              <c:numCache>
                <c:ptCount val="8"/>
                <c:pt idx="0">
                  <c:v>12.7</c:v>
                </c:pt>
                <c:pt idx="1">
                  <c:v>12.3</c:v>
                </c:pt>
                <c:pt idx="2">
                  <c:v>9.6</c:v>
                </c:pt>
                <c:pt idx="3">
                  <c:v>9.6</c:v>
                </c:pt>
                <c:pt idx="4">
                  <c:v>5.41</c:v>
                </c:pt>
                <c:pt idx="5">
                  <c:v>5.03</c:v>
                </c:pt>
                <c:pt idx="6">
                  <c:v>3.9</c:v>
                </c:pt>
                <c:pt idx="7">
                  <c:v>7.6</c:v>
                </c:pt>
              </c:numCache>
            </c:numRef>
          </c:val>
          <c:shape val="box"/>
        </c:ser>
        <c:shape val="box"/>
        <c:axId val="43958220"/>
        <c:axId val="60079661"/>
        <c:axId val="3846038"/>
      </c:bar3D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At val="1"/>
        <c:crossBetween val="between"/>
        <c:dispUnits/>
      </c:valAx>
      <c:serAx>
        <c:axId val="38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796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 Birthweight Rate:  US (2007 and 2008), Colorado (2006 and 2008), 
 Certified Nurse-Midwives (FY 2009 - 2011) and Healthy People 2010 Goal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34"/>
    </c:view3D>
    <c:plotArea>
      <c:layout>
        <c:manualLayout>
          <c:xMode val="edge"/>
          <c:yMode val="edge"/>
          <c:x val="0.014"/>
          <c:y val="0.12775"/>
          <c:w val="0.97025"/>
          <c:h val="0.83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('Outcome Stats Data'!$E$5:$E$8,'Outcome Stats Data'!$E$10:$E$13)</c:f>
              <c:strCache>
                <c:ptCount val="8"/>
                <c:pt idx="0">
                  <c:v>US 2007</c:v>
                </c:pt>
                <c:pt idx="1">
                  <c:v>US 2008</c:v>
                </c:pt>
                <c:pt idx="2">
                  <c:v>CO 2006</c:v>
                </c:pt>
                <c:pt idx="3">
                  <c:v>CO 2008</c:v>
                </c:pt>
                <c:pt idx="4">
                  <c:v>CNM 2009</c:v>
                </c:pt>
                <c:pt idx="5">
                  <c:v>CNM 2010</c:v>
                </c:pt>
                <c:pt idx="6">
                  <c:v>CNM 2011*</c:v>
                </c:pt>
                <c:pt idx="7">
                  <c:v>HP 2010</c:v>
                </c:pt>
              </c:strCache>
            </c:strRef>
          </c:cat>
          <c:val>
            <c:numRef>
              <c:f>('Outcome Stats Data'!$F$5:$F$8,'Outcome Stats Data'!$F$10:$F$13)</c:f>
              <c:numCache>
                <c:ptCount val="8"/>
                <c:pt idx="0">
                  <c:v>8.2</c:v>
                </c:pt>
                <c:pt idx="1">
                  <c:v>8.2</c:v>
                </c:pt>
                <c:pt idx="2">
                  <c:v>9</c:v>
                </c:pt>
                <c:pt idx="3">
                  <c:v>8.9</c:v>
                </c:pt>
                <c:pt idx="4">
                  <c:v>5.41</c:v>
                </c:pt>
                <c:pt idx="5">
                  <c:v>6.03</c:v>
                </c:pt>
                <c:pt idx="6">
                  <c:v>5.19</c:v>
                </c:pt>
                <c:pt idx="7">
                  <c:v>5</c:v>
                </c:pt>
              </c:numCache>
            </c:numRef>
          </c:val>
          <c:shape val="box"/>
        </c:ser>
        <c:shape val="box"/>
        <c:axId val="34614343"/>
        <c:axId val="43093632"/>
        <c:axId val="52298369"/>
      </c:bar3D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At val="1"/>
        <c:crossBetween val="between"/>
        <c:dispUnits/>
      </c:valAx>
      <c:ser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936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Cesarean Section Rate:  US (2007 and 2008), Colorado (2006 and 2008), 
 Certified Nurse-Midwives (FY 2009 - 2011) and Healthy People 2010 Goal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34"/>
    </c:view3D>
    <c:plotArea>
      <c:layout>
        <c:manualLayout>
          <c:xMode val="edge"/>
          <c:yMode val="edge"/>
          <c:x val="0.013"/>
          <c:y val="0.12775"/>
          <c:w val="0.97325"/>
          <c:h val="0.83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('Outcome Stats Data'!$H$5:$H$8,'Outcome Stats Data'!$H$10:$H$13)</c:f>
              <c:strCache>
                <c:ptCount val="8"/>
                <c:pt idx="0">
                  <c:v>US 2007</c:v>
                </c:pt>
                <c:pt idx="1">
                  <c:v>US 2008</c:v>
                </c:pt>
                <c:pt idx="2">
                  <c:v>CO 2006</c:v>
                </c:pt>
                <c:pt idx="3">
                  <c:v>CO 2008</c:v>
                </c:pt>
                <c:pt idx="4">
                  <c:v>CNM 2009</c:v>
                </c:pt>
                <c:pt idx="5">
                  <c:v>CNM 2010</c:v>
                </c:pt>
                <c:pt idx="6">
                  <c:v>CNM 2011*</c:v>
                </c:pt>
                <c:pt idx="7">
                  <c:v>HP 2010</c:v>
                </c:pt>
              </c:strCache>
            </c:strRef>
          </c:cat>
          <c:val>
            <c:numRef>
              <c:f>('Outcome Stats Data'!$I$5:$I$8,'Outcome Stats Data'!$I$10:$I$13)</c:f>
              <c:numCache>
                <c:ptCount val="8"/>
                <c:pt idx="0">
                  <c:v>31.8</c:v>
                </c:pt>
                <c:pt idx="1">
                  <c:v>32.3</c:v>
                </c:pt>
                <c:pt idx="2">
                  <c:v>25.2</c:v>
                </c:pt>
                <c:pt idx="3">
                  <c:v>25.9</c:v>
                </c:pt>
                <c:pt idx="4">
                  <c:v>18.92</c:v>
                </c:pt>
                <c:pt idx="5">
                  <c:v>21.11</c:v>
                </c:pt>
                <c:pt idx="6">
                  <c:v>20.78</c:v>
                </c:pt>
                <c:pt idx="7">
                  <c:v>15</c:v>
                </c:pt>
              </c:numCache>
            </c:numRef>
          </c:val>
          <c:shape val="box"/>
        </c:ser>
        <c:shape val="box"/>
        <c:axId val="923274"/>
        <c:axId val="8309467"/>
        <c:axId val="7676340"/>
      </c:bar3D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74"/>
        <c:crossesAt val="1"/>
        <c:crossBetween val="between"/>
        <c:dispUnits/>
      </c:valAx>
      <c:ser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094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3" sqref="R3:AK626"/>
    </sheetView>
  </sheetViews>
  <sheetFormatPr defaultColWidth="8.8515625" defaultRowHeight="12.75"/>
  <cols>
    <col min="1" max="1" width="14.28125" style="0" customWidth="1"/>
    <col min="2" max="2" width="8.8515625" style="0" customWidth="1"/>
    <col min="3" max="4" width="14.7109375" style="0" customWidth="1"/>
    <col min="5" max="7" width="8.8515625" style="0" customWidth="1"/>
    <col min="8" max="8" width="8.140625" style="0" customWidth="1"/>
    <col min="9" max="9" width="8.8515625" style="0" customWidth="1"/>
    <col min="10" max="10" width="10.7109375" style="0" customWidth="1"/>
    <col min="11" max="11" width="10.421875" style="0" customWidth="1"/>
    <col min="12" max="12" width="15.28125" style="0" customWidth="1"/>
    <col min="13" max="13" width="10.421875" style="0" customWidth="1"/>
    <col min="14" max="15" width="11.28125" style="0" customWidth="1"/>
    <col min="16" max="16" width="14.28125" style="0" customWidth="1"/>
    <col min="17" max="17" width="10.7109375" style="0" customWidth="1"/>
    <col min="18" max="18" width="19.8515625" style="0" customWidth="1"/>
  </cols>
  <sheetData>
    <row r="1" ht="18">
      <c r="A1" s="1" t="s">
        <v>101</v>
      </c>
    </row>
    <row r="2" spans="1:18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58</v>
      </c>
      <c r="I2" s="2" t="s">
        <v>7</v>
      </c>
      <c r="J2" s="2" t="s">
        <v>8</v>
      </c>
      <c r="K2" s="2" t="s">
        <v>9</v>
      </c>
      <c r="L2" s="2" t="s">
        <v>57</v>
      </c>
      <c r="M2" s="20" t="s">
        <v>10</v>
      </c>
      <c r="N2" s="2" t="s">
        <v>22</v>
      </c>
      <c r="O2" s="20" t="s">
        <v>24</v>
      </c>
      <c r="P2" s="2" t="s">
        <v>23</v>
      </c>
      <c r="Q2" s="20" t="s">
        <v>25</v>
      </c>
      <c r="R2" s="16" t="s">
        <v>27</v>
      </c>
    </row>
    <row r="3" spans="1:18" ht="12.75">
      <c r="A3" s="3" t="s">
        <v>29</v>
      </c>
      <c r="B3" s="3">
        <v>15</v>
      </c>
      <c r="C3" s="3">
        <v>18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24">
        <v>0</v>
      </c>
      <c r="M3" s="5">
        <v>0</v>
      </c>
      <c r="N3" s="3">
        <v>0</v>
      </c>
      <c r="O3" s="5">
        <v>0</v>
      </c>
      <c r="P3" s="3">
        <v>0</v>
      </c>
      <c r="Q3" s="5">
        <v>0</v>
      </c>
      <c r="R3" s="21"/>
    </row>
    <row r="4" spans="1:17" ht="12.75">
      <c r="A4" s="3" t="s">
        <v>30</v>
      </c>
      <c r="B4" s="3">
        <v>11</v>
      </c>
      <c r="C4" s="3">
        <v>33</v>
      </c>
      <c r="D4" s="3">
        <v>2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24">
        <f aca="true" t="shared" si="0" ref="L4:L14">J4/D4</f>
        <v>0</v>
      </c>
      <c r="M4" s="5">
        <f aca="true" t="shared" si="1" ref="M4:M12">I4/D4</f>
        <v>0</v>
      </c>
      <c r="N4" s="3">
        <v>0</v>
      </c>
      <c r="O4" s="5">
        <f aca="true" t="shared" si="2" ref="O4:O31">N4/D4</f>
        <v>0</v>
      </c>
      <c r="P4" s="3">
        <v>0</v>
      </c>
      <c r="Q4" s="5">
        <f aca="true" t="shared" si="3" ref="Q4:Q18">P4/D4</f>
        <v>0</v>
      </c>
    </row>
    <row r="5" spans="1:17" ht="12.75">
      <c r="A5" s="3" t="s">
        <v>31</v>
      </c>
      <c r="B5" s="4">
        <v>12</v>
      </c>
      <c r="C5" s="4">
        <v>47</v>
      </c>
      <c r="D5" s="4">
        <v>4</v>
      </c>
      <c r="E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24">
        <f t="shared" si="0"/>
        <v>0</v>
      </c>
      <c r="M5" s="5">
        <f t="shared" si="1"/>
        <v>0</v>
      </c>
      <c r="N5" s="3">
        <v>0</v>
      </c>
      <c r="O5" s="5">
        <f t="shared" si="2"/>
        <v>0</v>
      </c>
      <c r="P5" s="3">
        <v>0</v>
      </c>
      <c r="Q5" s="5">
        <f t="shared" si="3"/>
        <v>0</v>
      </c>
    </row>
    <row r="6" spans="1:17" s="6" customFormat="1" ht="12.75">
      <c r="A6" s="25" t="s">
        <v>34</v>
      </c>
      <c r="B6" s="25">
        <f>SUM(B3:B5)</f>
        <v>38</v>
      </c>
      <c r="C6" s="25">
        <f>SUM(C3:C5)</f>
        <v>98</v>
      </c>
      <c r="D6" s="25">
        <v>6</v>
      </c>
      <c r="E6" s="25">
        <v>6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6">
        <f t="shared" si="0"/>
        <v>0</v>
      </c>
      <c r="M6" s="27">
        <v>0</v>
      </c>
      <c r="N6" s="25">
        <v>0</v>
      </c>
      <c r="O6" s="27">
        <v>0</v>
      </c>
      <c r="P6" s="25">
        <v>0</v>
      </c>
      <c r="Q6" s="27">
        <v>0</v>
      </c>
    </row>
    <row r="7" spans="1:17" ht="12.75">
      <c r="A7" s="3" t="s">
        <v>35</v>
      </c>
      <c r="B7" s="3">
        <v>12</v>
      </c>
      <c r="C7" s="3">
        <v>58</v>
      </c>
      <c r="D7" s="3">
        <v>4</v>
      </c>
      <c r="E7" s="3">
        <v>3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1</v>
      </c>
      <c r="L7" s="24">
        <f t="shared" si="0"/>
        <v>0</v>
      </c>
      <c r="M7" s="5">
        <f t="shared" si="1"/>
        <v>0.25</v>
      </c>
      <c r="N7" s="4">
        <v>0</v>
      </c>
      <c r="O7" s="13">
        <f t="shared" si="2"/>
        <v>0</v>
      </c>
      <c r="P7" s="4">
        <v>0</v>
      </c>
      <c r="Q7" s="5">
        <f t="shared" si="3"/>
        <v>0</v>
      </c>
    </row>
    <row r="8" spans="1:17" ht="12.75">
      <c r="A8" s="3" t="s">
        <v>36</v>
      </c>
      <c r="B8" s="4">
        <v>17</v>
      </c>
      <c r="C8" s="4">
        <v>68</v>
      </c>
      <c r="D8" s="4">
        <v>5</v>
      </c>
      <c r="E8" s="3">
        <v>4</v>
      </c>
      <c r="F8" s="3">
        <v>0</v>
      </c>
      <c r="G8" s="3">
        <v>0</v>
      </c>
      <c r="H8" s="3">
        <v>0</v>
      </c>
      <c r="I8" s="3">
        <v>1</v>
      </c>
      <c r="J8" s="3">
        <v>1</v>
      </c>
      <c r="K8" s="3">
        <v>0</v>
      </c>
      <c r="L8" s="24">
        <f t="shared" si="0"/>
        <v>0.2</v>
      </c>
      <c r="M8" s="5">
        <f t="shared" si="1"/>
        <v>0.2</v>
      </c>
      <c r="N8" s="4">
        <v>0</v>
      </c>
      <c r="O8" s="13">
        <f t="shared" si="2"/>
        <v>0</v>
      </c>
      <c r="P8" s="4">
        <v>0</v>
      </c>
      <c r="Q8" s="5">
        <f t="shared" si="3"/>
        <v>0</v>
      </c>
    </row>
    <row r="9" spans="1:17" ht="12.75">
      <c r="A9" s="3" t="s">
        <v>37</v>
      </c>
      <c r="B9" s="4">
        <v>32</v>
      </c>
      <c r="C9" s="4">
        <v>98</v>
      </c>
      <c r="D9" s="4">
        <v>6</v>
      </c>
      <c r="E9" s="3">
        <v>6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24">
        <f t="shared" si="0"/>
        <v>0</v>
      </c>
      <c r="M9" s="5">
        <f t="shared" si="1"/>
        <v>0</v>
      </c>
      <c r="N9" s="4">
        <v>0</v>
      </c>
      <c r="O9" s="13">
        <f t="shared" si="2"/>
        <v>0</v>
      </c>
      <c r="P9" s="4">
        <v>0</v>
      </c>
      <c r="Q9" s="5">
        <f t="shared" si="3"/>
        <v>0</v>
      </c>
    </row>
    <row r="10" spans="1:17" ht="12.75">
      <c r="A10" s="3" t="s">
        <v>38</v>
      </c>
      <c r="B10" s="4">
        <v>29</v>
      </c>
      <c r="C10" s="4">
        <v>102</v>
      </c>
      <c r="D10" s="4">
        <v>2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4">
        <f t="shared" si="0"/>
        <v>0</v>
      </c>
      <c r="M10" s="5">
        <f t="shared" si="1"/>
        <v>0</v>
      </c>
      <c r="N10" s="4">
        <v>0</v>
      </c>
      <c r="O10" s="13">
        <f t="shared" si="2"/>
        <v>0</v>
      </c>
      <c r="P10" s="4">
        <v>0</v>
      </c>
      <c r="Q10" s="5">
        <f t="shared" si="3"/>
        <v>0</v>
      </c>
    </row>
    <row r="11" spans="1:17" ht="12.75">
      <c r="A11" s="3" t="s">
        <v>39</v>
      </c>
      <c r="B11" s="4">
        <v>20</v>
      </c>
      <c r="C11" s="4">
        <v>111</v>
      </c>
      <c r="D11" s="4">
        <v>9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4">
        <f t="shared" si="0"/>
        <v>0</v>
      </c>
      <c r="M11" s="5">
        <f t="shared" si="1"/>
        <v>0</v>
      </c>
      <c r="N11" s="4">
        <v>0</v>
      </c>
      <c r="O11" s="13">
        <f t="shared" si="2"/>
        <v>0</v>
      </c>
      <c r="P11" s="4">
        <v>0</v>
      </c>
      <c r="Q11" s="5">
        <f t="shared" si="3"/>
        <v>0</v>
      </c>
    </row>
    <row r="12" spans="1:17" ht="12.75">
      <c r="A12" s="3" t="s">
        <v>40</v>
      </c>
      <c r="B12" s="4">
        <v>23</v>
      </c>
      <c r="C12" s="4">
        <v>142</v>
      </c>
      <c r="D12" s="4">
        <v>6</v>
      </c>
      <c r="E12" s="3">
        <v>4</v>
      </c>
      <c r="F12" s="3">
        <v>0</v>
      </c>
      <c r="G12" s="3">
        <v>0</v>
      </c>
      <c r="H12" s="3">
        <v>0</v>
      </c>
      <c r="I12" s="3">
        <v>2</v>
      </c>
      <c r="J12" s="3">
        <v>1</v>
      </c>
      <c r="K12" s="3">
        <v>1</v>
      </c>
      <c r="L12" s="24">
        <f t="shared" si="0"/>
        <v>0.16666666666666666</v>
      </c>
      <c r="M12" s="5">
        <f t="shared" si="1"/>
        <v>0.3333333333333333</v>
      </c>
      <c r="N12" s="4">
        <v>1</v>
      </c>
      <c r="O12" s="13">
        <f t="shared" si="2"/>
        <v>0.16666666666666666</v>
      </c>
      <c r="P12" s="4">
        <v>1</v>
      </c>
      <c r="Q12" s="5">
        <f t="shared" si="3"/>
        <v>0.16666666666666666</v>
      </c>
    </row>
    <row r="13" spans="1:17" ht="12.75">
      <c r="A13" s="3" t="s">
        <v>41</v>
      </c>
      <c r="B13" s="4">
        <v>32</v>
      </c>
      <c r="C13" s="4">
        <v>141</v>
      </c>
      <c r="D13" s="4">
        <v>13</v>
      </c>
      <c r="E13" s="3">
        <v>10</v>
      </c>
      <c r="F13" s="3">
        <v>0</v>
      </c>
      <c r="G13" s="3">
        <v>0</v>
      </c>
      <c r="H13" s="3">
        <v>1</v>
      </c>
      <c r="I13" s="3">
        <v>3</v>
      </c>
      <c r="J13" s="3">
        <v>2</v>
      </c>
      <c r="K13" s="3">
        <v>1</v>
      </c>
      <c r="L13" s="24">
        <f t="shared" si="0"/>
        <v>0.15384615384615385</v>
      </c>
      <c r="M13" s="5">
        <f aca="true" t="shared" si="4" ref="M13:M31">I13/D13</f>
        <v>0.23076923076923078</v>
      </c>
      <c r="N13" s="4">
        <v>1</v>
      </c>
      <c r="O13" s="13">
        <f t="shared" si="2"/>
        <v>0.07692307692307693</v>
      </c>
      <c r="P13" s="4">
        <v>1</v>
      </c>
      <c r="Q13" s="5">
        <f t="shared" si="3"/>
        <v>0.07692307692307693</v>
      </c>
    </row>
    <row r="14" spans="1:17" ht="12.75">
      <c r="A14" s="3" t="s">
        <v>42</v>
      </c>
      <c r="B14" s="4">
        <v>37</v>
      </c>
      <c r="C14" s="4">
        <v>132</v>
      </c>
      <c r="D14" s="4">
        <v>22</v>
      </c>
      <c r="E14" s="3">
        <v>16</v>
      </c>
      <c r="F14" s="3">
        <v>1</v>
      </c>
      <c r="G14" s="3">
        <v>1</v>
      </c>
      <c r="H14" s="3">
        <v>0</v>
      </c>
      <c r="I14" s="3">
        <v>4</v>
      </c>
      <c r="J14" s="3">
        <v>3</v>
      </c>
      <c r="K14" s="3">
        <v>1</v>
      </c>
      <c r="L14" s="24">
        <f t="shared" si="0"/>
        <v>0.13636363636363635</v>
      </c>
      <c r="M14" s="5">
        <f t="shared" si="4"/>
        <v>0.18181818181818182</v>
      </c>
      <c r="N14" s="4">
        <v>1</v>
      </c>
      <c r="O14" s="13">
        <f t="shared" si="2"/>
        <v>0.045454545454545456</v>
      </c>
      <c r="P14" s="4">
        <v>1</v>
      </c>
      <c r="Q14" s="5">
        <f t="shared" si="3"/>
        <v>0.045454545454545456</v>
      </c>
    </row>
    <row r="15" spans="1:17" ht="12.75">
      <c r="A15" s="3" t="s">
        <v>43</v>
      </c>
      <c r="B15" s="4">
        <v>28</v>
      </c>
      <c r="C15" s="4">
        <v>170</v>
      </c>
      <c r="D15" s="4">
        <v>22</v>
      </c>
      <c r="E15" s="3">
        <v>16</v>
      </c>
      <c r="F15" s="3">
        <v>1</v>
      </c>
      <c r="G15" s="3">
        <v>0</v>
      </c>
      <c r="H15" s="3">
        <v>0</v>
      </c>
      <c r="I15" s="3">
        <v>5</v>
      </c>
      <c r="J15" s="3">
        <v>4</v>
      </c>
      <c r="K15" s="3">
        <v>1</v>
      </c>
      <c r="L15" s="24">
        <f aca="true" t="shared" si="5" ref="L15:L21">J15/D15</f>
        <v>0.18181818181818182</v>
      </c>
      <c r="M15" s="5">
        <f t="shared" si="4"/>
        <v>0.22727272727272727</v>
      </c>
      <c r="N15" s="4">
        <v>2</v>
      </c>
      <c r="O15" s="13">
        <f t="shared" si="2"/>
        <v>0.09090909090909091</v>
      </c>
      <c r="P15" s="4">
        <v>2</v>
      </c>
      <c r="Q15" s="5">
        <f t="shared" si="3"/>
        <v>0.09090909090909091</v>
      </c>
    </row>
    <row r="16" spans="1:17" ht="12.75">
      <c r="A16" s="3" t="s">
        <v>44</v>
      </c>
      <c r="B16" s="4">
        <v>28</v>
      </c>
      <c r="C16" s="4">
        <v>172</v>
      </c>
      <c r="D16" s="4">
        <v>16</v>
      </c>
      <c r="E16" s="3">
        <v>12</v>
      </c>
      <c r="F16" s="3">
        <v>0</v>
      </c>
      <c r="G16" s="3">
        <v>0</v>
      </c>
      <c r="H16" s="3">
        <v>0</v>
      </c>
      <c r="I16" s="3">
        <v>4</v>
      </c>
      <c r="J16" s="3">
        <v>4</v>
      </c>
      <c r="K16" s="3">
        <v>0</v>
      </c>
      <c r="L16" s="24">
        <f t="shared" si="5"/>
        <v>0.25</v>
      </c>
      <c r="M16" s="5">
        <f t="shared" si="4"/>
        <v>0.25</v>
      </c>
      <c r="N16" s="4">
        <v>1</v>
      </c>
      <c r="O16" s="13">
        <f t="shared" si="2"/>
        <v>0.0625</v>
      </c>
      <c r="P16" s="4">
        <v>0</v>
      </c>
      <c r="Q16" s="5">
        <f t="shared" si="3"/>
        <v>0</v>
      </c>
    </row>
    <row r="17" spans="1:17" ht="12.75">
      <c r="A17" s="3" t="s">
        <v>45</v>
      </c>
      <c r="B17" s="4">
        <v>24</v>
      </c>
      <c r="C17" s="4">
        <v>143</v>
      </c>
      <c r="D17" s="4">
        <v>19</v>
      </c>
      <c r="E17" s="3">
        <v>15</v>
      </c>
      <c r="F17" s="3">
        <v>0</v>
      </c>
      <c r="G17" s="3">
        <v>0</v>
      </c>
      <c r="H17" s="3">
        <v>0</v>
      </c>
      <c r="I17" s="3">
        <v>4</v>
      </c>
      <c r="J17" s="3">
        <v>2</v>
      </c>
      <c r="K17" s="3">
        <v>2</v>
      </c>
      <c r="L17" s="24">
        <f t="shared" si="5"/>
        <v>0.10526315789473684</v>
      </c>
      <c r="M17" s="5">
        <f t="shared" si="4"/>
        <v>0.21052631578947367</v>
      </c>
      <c r="N17" s="4">
        <v>0</v>
      </c>
      <c r="O17" s="13">
        <f t="shared" si="2"/>
        <v>0</v>
      </c>
      <c r="P17" s="4">
        <v>1</v>
      </c>
      <c r="Q17" s="5">
        <f t="shared" si="3"/>
        <v>0.05263157894736842</v>
      </c>
    </row>
    <row r="18" spans="1:17" ht="12.75">
      <c r="A18" s="3" t="s">
        <v>46</v>
      </c>
      <c r="B18" s="4">
        <v>30</v>
      </c>
      <c r="C18" s="4">
        <v>153</v>
      </c>
      <c r="D18" s="4">
        <v>24</v>
      </c>
      <c r="E18" s="3">
        <v>19</v>
      </c>
      <c r="F18" s="3">
        <v>0</v>
      </c>
      <c r="G18" s="3">
        <v>0</v>
      </c>
      <c r="H18" s="3">
        <v>1</v>
      </c>
      <c r="I18" s="3">
        <v>4</v>
      </c>
      <c r="J18" s="3">
        <v>2</v>
      </c>
      <c r="K18" s="3">
        <v>2</v>
      </c>
      <c r="L18" s="24">
        <f t="shared" si="5"/>
        <v>0.08333333333333333</v>
      </c>
      <c r="M18" s="5">
        <f t="shared" si="4"/>
        <v>0.16666666666666666</v>
      </c>
      <c r="N18" s="4">
        <v>2</v>
      </c>
      <c r="O18" s="13">
        <f t="shared" si="2"/>
        <v>0.08333333333333333</v>
      </c>
      <c r="P18" s="4">
        <v>2</v>
      </c>
      <c r="Q18" s="5">
        <f t="shared" si="3"/>
        <v>0.08333333333333333</v>
      </c>
    </row>
    <row r="19" spans="1:18" ht="12.75">
      <c r="A19" s="25" t="s">
        <v>50</v>
      </c>
      <c r="B19" s="25">
        <f aca="true" t="shared" si="6" ref="B19:G19">SUM(B7:B18)</f>
        <v>312</v>
      </c>
      <c r="C19" s="25">
        <f t="shared" si="6"/>
        <v>1490</v>
      </c>
      <c r="D19" s="25">
        <f t="shared" si="6"/>
        <v>148</v>
      </c>
      <c r="E19" s="25">
        <f t="shared" si="6"/>
        <v>116</v>
      </c>
      <c r="F19" s="25">
        <f t="shared" si="6"/>
        <v>2</v>
      </c>
      <c r="G19" s="25">
        <f t="shared" si="6"/>
        <v>1</v>
      </c>
      <c r="H19" s="25">
        <f>SUM(H6:H18)</f>
        <v>3</v>
      </c>
      <c r="I19" s="25">
        <f>SUM(I6:I18)</f>
        <v>28</v>
      </c>
      <c r="J19" s="25">
        <f>SUM(J6:J18)</f>
        <v>19</v>
      </c>
      <c r="K19" s="25">
        <f>SUM(K6:K18)</f>
        <v>9</v>
      </c>
      <c r="L19" s="26">
        <f t="shared" si="5"/>
        <v>0.12837837837837837</v>
      </c>
      <c r="M19" s="27">
        <f t="shared" si="4"/>
        <v>0.1891891891891892</v>
      </c>
      <c r="N19" s="25">
        <f>SUM(N7:N18)</f>
        <v>8</v>
      </c>
      <c r="O19" s="27">
        <f t="shared" si="2"/>
        <v>0.05405405405405406</v>
      </c>
      <c r="P19" s="25">
        <f>SUM(P7:P18)</f>
        <v>8</v>
      </c>
      <c r="Q19" s="27">
        <f>P19/D19</f>
        <v>0.05405405405405406</v>
      </c>
      <c r="R19" s="6"/>
    </row>
    <row r="20" spans="1:23" ht="12.75">
      <c r="A20" s="29" t="s">
        <v>59</v>
      </c>
      <c r="B20" s="29">
        <v>31</v>
      </c>
      <c r="C20" s="29">
        <v>145</v>
      </c>
      <c r="D20" s="29">
        <v>14</v>
      </c>
      <c r="E20" s="29">
        <v>11</v>
      </c>
      <c r="F20" s="29">
        <v>0</v>
      </c>
      <c r="G20" s="29">
        <v>1</v>
      </c>
      <c r="H20" s="29">
        <v>0</v>
      </c>
      <c r="I20" s="29">
        <v>2</v>
      </c>
      <c r="J20" s="29">
        <v>1</v>
      </c>
      <c r="K20" s="29">
        <v>1</v>
      </c>
      <c r="L20" s="39">
        <f t="shared" si="5"/>
        <v>0.07142857142857142</v>
      </c>
      <c r="M20" s="39">
        <f t="shared" si="4"/>
        <v>0.14285714285714285</v>
      </c>
      <c r="N20" s="29">
        <v>0</v>
      </c>
      <c r="O20" s="39">
        <f t="shared" si="2"/>
        <v>0</v>
      </c>
      <c r="P20" s="29">
        <v>1</v>
      </c>
      <c r="Q20" s="39">
        <f aca="true" t="shared" si="7" ref="Q20:Q31">P20/D20</f>
        <v>0.07142857142857142</v>
      </c>
      <c r="R20" s="28"/>
      <c r="S20" s="17"/>
      <c r="T20" s="17"/>
      <c r="U20" s="17"/>
      <c r="V20" s="17"/>
      <c r="W20" s="17"/>
    </row>
    <row r="21" spans="1:23" ht="12.75">
      <c r="A21" s="29" t="s">
        <v>60</v>
      </c>
      <c r="B21" s="29">
        <v>19</v>
      </c>
      <c r="C21" s="29">
        <v>159</v>
      </c>
      <c r="D21" s="29">
        <v>17</v>
      </c>
      <c r="E21" s="29">
        <v>13</v>
      </c>
      <c r="F21" s="29">
        <v>0</v>
      </c>
      <c r="G21" s="29">
        <v>0</v>
      </c>
      <c r="H21" s="29">
        <v>1</v>
      </c>
      <c r="I21" s="29">
        <v>3</v>
      </c>
      <c r="J21" s="29">
        <v>2</v>
      </c>
      <c r="K21" s="29">
        <v>1</v>
      </c>
      <c r="L21" s="39">
        <f t="shared" si="5"/>
        <v>0.11764705882352941</v>
      </c>
      <c r="M21" s="39">
        <f t="shared" si="4"/>
        <v>0.17647058823529413</v>
      </c>
      <c r="N21" s="29">
        <v>0</v>
      </c>
      <c r="O21" s="39">
        <f t="shared" si="2"/>
        <v>0</v>
      </c>
      <c r="P21" s="29">
        <v>0</v>
      </c>
      <c r="Q21" s="39">
        <f t="shared" si="7"/>
        <v>0</v>
      </c>
      <c r="R21" s="28"/>
      <c r="S21" s="17"/>
      <c r="T21" s="17"/>
      <c r="U21" s="17"/>
      <c r="V21" s="17"/>
      <c r="W21" s="17"/>
    </row>
    <row r="22" spans="1:23" ht="12.75">
      <c r="A22" s="29" t="s">
        <v>61</v>
      </c>
      <c r="B22" s="29">
        <v>31</v>
      </c>
      <c r="C22" s="29">
        <v>180</v>
      </c>
      <c r="D22" s="29">
        <v>16</v>
      </c>
      <c r="E22" s="29">
        <v>10</v>
      </c>
      <c r="F22" s="29">
        <v>0</v>
      </c>
      <c r="G22" s="29">
        <v>1</v>
      </c>
      <c r="H22" s="29">
        <v>0</v>
      </c>
      <c r="I22" s="29">
        <v>5</v>
      </c>
      <c r="J22" s="29">
        <v>4</v>
      </c>
      <c r="K22" s="29">
        <v>1</v>
      </c>
      <c r="L22" s="39">
        <f aca="true" t="shared" si="8" ref="L22:L31">J22/D22</f>
        <v>0.25</v>
      </c>
      <c r="M22" s="39">
        <f t="shared" si="4"/>
        <v>0.3125</v>
      </c>
      <c r="N22" s="29">
        <v>1</v>
      </c>
      <c r="O22" s="39">
        <f t="shared" si="2"/>
        <v>0.0625</v>
      </c>
      <c r="P22" s="29">
        <v>1</v>
      </c>
      <c r="Q22" s="39">
        <f t="shared" si="7"/>
        <v>0.0625</v>
      </c>
      <c r="R22" s="28"/>
      <c r="S22" s="17"/>
      <c r="T22" s="17"/>
      <c r="U22" s="17"/>
      <c r="V22" s="17"/>
      <c r="W22" s="17"/>
    </row>
    <row r="23" spans="1:23" ht="12.75">
      <c r="A23" s="29" t="s">
        <v>62</v>
      </c>
      <c r="B23" s="29">
        <v>31</v>
      </c>
      <c r="C23" s="29">
        <v>171</v>
      </c>
      <c r="D23" s="29">
        <v>13</v>
      </c>
      <c r="E23" s="29">
        <v>9</v>
      </c>
      <c r="F23" s="29">
        <v>0</v>
      </c>
      <c r="G23" s="29">
        <v>0</v>
      </c>
      <c r="H23" s="29">
        <v>1</v>
      </c>
      <c r="I23" s="29">
        <v>3</v>
      </c>
      <c r="J23" s="29">
        <v>3</v>
      </c>
      <c r="K23" s="29">
        <v>0</v>
      </c>
      <c r="L23" s="39">
        <f t="shared" si="8"/>
        <v>0.23076923076923078</v>
      </c>
      <c r="M23" s="39">
        <f t="shared" si="4"/>
        <v>0.23076923076923078</v>
      </c>
      <c r="N23" s="29">
        <v>0</v>
      </c>
      <c r="O23" s="39">
        <f t="shared" si="2"/>
        <v>0</v>
      </c>
      <c r="P23" s="29">
        <v>2</v>
      </c>
      <c r="Q23" s="39">
        <f t="shared" si="7"/>
        <v>0.15384615384615385</v>
      </c>
      <c r="R23" s="40"/>
      <c r="S23" s="17"/>
      <c r="T23" s="17"/>
      <c r="U23" s="17"/>
      <c r="V23" s="17"/>
      <c r="W23" s="17"/>
    </row>
    <row r="24" spans="1:23" ht="12.75">
      <c r="A24" s="29" t="s">
        <v>63</v>
      </c>
      <c r="B24" s="29">
        <v>30</v>
      </c>
      <c r="C24" s="29">
        <v>176</v>
      </c>
      <c r="D24" s="29">
        <v>16</v>
      </c>
      <c r="E24" s="29">
        <v>13</v>
      </c>
      <c r="F24" s="29">
        <v>1</v>
      </c>
      <c r="G24" s="29">
        <v>0</v>
      </c>
      <c r="H24" s="29">
        <v>0</v>
      </c>
      <c r="I24" s="29">
        <v>2</v>
      </c>
      <c r="J24" s="29">
        <v>1</v>
      </c>
      <c r="K24" s="29">
        <v>1</v>
      </c>
      <c r="L24" s="39">
        <f t="shared" si="8"/>
        <v>0.0625</v>
      </c>
      <c r="M24" s="39">
        <f t="shared" si="4"/>
        <v>0.125</v>
      </c>
      <c r="N24" s="29">
        <v>1</v>
      </c>
      <c r="O24" s="39">
        <f t="shared" si="2"/>
        <v>0.0625</v>
      </c>
      <c r="P24" s="29">
        <v>0</v>
      </c>
      <c r="Q24" s="39">
        <f t="shared" si="7"/>
        <v>0</v>
      </c>
      <c r="R24" s="28"/>
      <c r="S24" s="17"/>
      <c r="T24" s="17"/>
      <c r="U24" s="17"/>
      <c r="V24" s="17"/>
      <c r="W24" s="17"/>
    </row>
    <row r="25" spans="1:23" ht="12.75">
      <c r="A25" s="29" t="s">
        <v>64</v>
      </c>
      <c r="B25" s="29">
        <v>33</v>
      </c>
      <c r="C25" s="29">
        <v>193</v>
      </c>
      <c r="D25" s="29">
        <v>17</v>
      </c>
      <c r="E25" s="29">
        <v>10</v>
      </c>
      <c r="F25" s="29">
        <v>0</v>
      </c>
      <c r="G25" s="29">
        <v>0</v>
      </c>
      <c r="H25" s="29">
        <v>0</v>
      </c>
      <c r="I25" s="29">
        <v>5</v>
      </c>
      <c r="J25" s="29">
        <v>1</v>
      </c>
      <c r="K25" s="29">
        <v>4</v>
      </c>
      <c r="L25" s="39">
        <f t="shared" si="8"/>
        <v>0.058823529411764705</v>
      </c>
      <c r="M25" s="39">
        <f t="shared" si="4"/>
        <v>0.29411764705882354</v>
      </c>
      <c r="N25" s="29">
        <v>0</v>
      </c>
      <c r="O25" s="39">
        <f t="shared" si="2"/>
        <v>0</v>
      </c>
      <c r="P25" s="29">
        <v>1</v>
      </c>
      <c r="Q25" s="39">
        <f t="shared" si="7"/>
        <v>0.058823529411764705</v>
      </c>
      <c r="R25" s="40"/>
      <c r="S25" s="17"/>
      <c r="T25" s="17"/>
      <c r="U25" s="17"/>
      <c r="V25" s="17"/>
      <c r="W25" s="17"/>
    </row>
    <row r="26" spans="1:23" ht="12.75">
      <c r="A26" s="29" t="s">
        <v>65</v>
      </c>
      <c r="B26" s="29">
        <v>40</v>
      </c>
      <c r="C26" s="29">
        <v>184</v>
      </c>
      <c r="D26" s="29">
        <v>19</v>
      </c>
      <c r="E26" s="29">
        <v>9</v>
      </c>
      <c r="F26" s="29">
        <v>1</v>
      </c>
      <c r="G26" s="29">
        <v>1</v>
      </c>
      <c r="H26" s="29">
        <v>0</v>
      </c>
      <c r="I26" s="29">
        <v>5</v>
      </c>
      <c r="J26" s="29">
        <v>5</v>
      </c>
      <c r="K26" s="29">
        <v>0</v>
      </c>
      <c r="L26" s="39">
        <f t="shared" si="8"/>
        <v>0.2631578947368421</v>
      </c>
      <c r="M26" s="39">
        <f t="shared" si="4"/>
        <v>0.2631578947368421</v>
      </c>
      <c r="N26" s="29">
        <v>4</v>
      </c>
      <c r="O26" s="39">
        <f t="shared" si="2"/>
        <v>0.21052631578947367</v>
      </c>
      <c r="P26" s="29">
        <v>4</v>
      </c>
      <c r="Q26" s="39">
        <f t="shared" si="7"/>
        <v>0.21052631578947367</v>
      </c>
      <c r="R26" s="28"/>
      <c r="S26" s="17"/>
      <c r="T26" s="17"/>
      <c r="U26" s="17"/>
      <c r="V26" s="17"/>
      <c r="W26" s="17"/>
    </row>
    <row r="27" spans="1:23" ht="12.75">
      <c r="A27" s="29" t="s">
        <v>66</v>
      </c>
      <c r="B27" s="29">
        <v>29</v>
      </c>
      <c r="C27" s="29">
        <v>185</v>
      </c>
      <c r="D27" s="29">
        <v>13</v>
      </c>
      <c r="E27" s="29">
        <v>12</v>
      </c>
      <c r="F27" s="29">
        <v>0</v>
      </c>
      <c r="G27" s="29">
        <v>0</v>
      </c>
      <c r="H27" s="29">
        <v>0</v>
      </c>
      <c r="I27" s="29">
        <v>1</v>
      </c>
      <c r="J27" s="29">
        <v>1</v>
      </c>
      <c r="K27" s="29">
        <v>0</v>
      </c>
      <c r="L27" s="39">
        <f t="shared" si="8"/>
        <v>0.07692307692307693</v>
      </c>
      <c r="M27" s="39">
        <f t="shared" si="4"/>
        <v>0.07692307692307693</v>
      </c>
      <c r="N27" s="29">
        <v>1</v>
      </c>
      <c r="O27" s="39">
        <f t="shared" si="2"/>
        <v>0.07692307692307693</v>
      </c>
      <c r="P27" s="29">
        <v>1</v>
      </c>
      <c r="Q27" s="39">
        <f t="shared" si="7"/>
        <v>0.07692307692307693</v>
      </c>
      <c r="R27" s="28"/>
      <c r="S27" s="17"/>
      <c r="T27" s="17"/>
      <c r="U27" s="17"/>
      <c r="V27" s="17"/>
      <c r="W27" s="17"/>
    </row>
    <row r="28" spans="1:23" ht="12.75">
      <c r="A28" s="29" t="s">
        <v>67</v>
      </c>
      <c r="B28" s="29">
        <v>36</v>
      </c>
      <c r="C28" s="29">
        <v>234</v>
      </c>
      <c r="D28" s="29">
        <v>20</v>
      </c>
      <c r="E28" s="29">
        <v>15</v>
      </c>
      <c r="F28" s="29">
        <v>0</v>
      </c>
      <c r="G28" s="29">
        <v>0</v>
      </c>
      <c r="H28" s="29">
        <v>0</v>
      </c>
      <c r="I28" s="29">
        <v>5</v>
      </c>
      <c r="J28" s="29">
        <v>5</v>
      </c>
      <c r="K28" s="29">
        <v>0</v>
      </c>
      <c r="L28" s="39">
        <f t="shared" si="8"/>
        <v>0.25</v>
      </c>
      <c r="M28" s="39">
        <f t="shared" si="4"/>
        <v>0.25</v>
      </c>
      <c r="N28" s="29">
        <v>0</v>
      </c>
      <c r="O28" s="39">
        <f t="shared" si="2"/>
        <v>0</v>
      </c>
      <c r="P28" s="29">
        <v>0</v>
      </c>
      <c r="Q28" s="39">
        <f t="shared" si="7"/>
        <v>0</v>
      </c>
      <c r="R28" s="28"/>
      <c r="S28" s="17"/>
      <c r="T28" s="17"/>
      <c r="U28" s="17"/>
      <c r="V28" s="17"/>
      <c r="W28" s="17"/>
    </row>
    <row r="29" spans="1:23" ht="12.75">
      <c r="A29" s="29" t="s">
        <v>68</v>
      </c>
      <c r="B29" s="29">
        <v>25</v>
      </c>
      <c r="C29" s="29">
        <v>209</v>
      </c>
      <c r="D29" s="29">
        <v>16</v>
      </c>
      <c r="E29" s="29">
        <v>14</v>
      </c>
      <c r="F29" s="29">
        <v>0</v>
      </c>
      <c r="G29" s="29">
        <v>0</v>
      </c>
      <c r="H29" s="29">
        <v>0</v>
      </c>
      <c r="I29" s="29">
        <v>2</v>
      </c>
      <c r="J29" s="29">
        <v>1</v>
      </c>
      <c r="K29" s="29">
        <v>1</v>
      </c>
      <c r="L29" s="39">
        <f t="shared" si="8"/>
        <v>0.0625</v>
      </c>
      <c r="M29" s="39">
        <f t="shared" si="4"/>
        <v>0.125</v>
      </c>
      <c r="N29" s="29">
        <v>1</v>
      </c>
      <c r="O29" s="39">
        <f t="shared" si="2"/>
        <v>0.0625</v>
      </c>
      <c r="P29" s="29">
        <v>0</v>
      </c>
      <c r="Q29" s="39">
        <f t="shared" si="7"/>
        <v>0</v>
      </c>
      <c r="R29" s="28"/>
      <c r="S29" s="17"/>
      <c r="T29" s="17"/>
      <c r="U29" s="17"/>
      <c r="V29" s="17"/>
      <c r="W29" s="17"/>
    </row>
    <row r="30" spans="1:23" ht="12.75">
      <c r="A30" s="29" t="s">
        <v>69</v>
      </c>
      <c r="B30" s="29">
        <v>15</v>
      </c>
      <c r="C30" s="29">
        <v>194</v>
      </c>
      <c r="D30" s="29">
        <v>14</v>
      </c>
      <c r="E30" s="29">
        <v>9</v>
      </c>
      <c r="F30" s="29">
        <v>0</v>
      </c>
      <c r="G30" s="29">
        <v>0</v>
      </c>
      <c r="H30" s="29">
        <v>0</v>
      </c>
      <c r="I30" s="29">
        <v>5</v>
      </c>
      <c r="J30" s="29">
        <v>3</v>
      </c>
      <c r="K30" s="29">
        <v>2</v>
      </c>
      <c r="L30" s="39">
        <f t="shared" si="8"/>
        <v>0.21428571428571427</v>
      </c>
      <c r="M30" s="39">
        <f t="shared" si="4"/>
        <v>0.35714285714285715</v>
      </c>
      <c r="N30" s="29">
        <v>1</v>
      </c>
      <c r="O30" s="39">
        <f t="shared" si="2"/>
        <v>0.07142857142857142</v>
      </c>
      <c r="P30" s="29">
        <v>1</v>
      </c>
      <c r="Q30" s="39">
        <f t="shared" si="7"/>
        <v>0.07142857142857142</v>
      </c>
      <c r="R30" s="40"/>
      <c r="S30" s="17"/>
      <c r="T30" s="17"/>
      <c r="U30" s="17"/>
      <c r="V30" s="17"/>
      <c r="W30" s="17"/>
    </row>
    <row r="31" spans="1:23" ht="12.75">
      <c r="A31" s="29" t="s">
        <v>70</v>
      </c>
      <c r="B31" s="29">
        <v>24</v>
      </c>
      <c r="C31" s="29">
        <v>219</v>
      </c>
      <c r="D31" s="29">
        <v>24</v>
      </c>
      <c r="E31" s="29">
        <v>19</v>
      </c>
      <c r="F31" s="29">
        <v>1</v>
      </c>
      <c r="G31" s="29">
        <v>0</v>
      </c>
      <c r="H31" s="29">
        <v>0</v>
      </c>
      <c r="I31" s="29">
        <v>4</v>
      </c>
      <c r="J31" s="29">
        <v>4</v>
      </c>
      <c r="K31" s="29">
        <v>0</v>
      </c>
      <c r="L31" s="39">
        <f t="shared" si="8"/>
        <v>0.16666666666666666</v>
      </c>
      <c r="M31" s="39">
        <f t="shared" si="4"/>
        <v>0.16666666666666666</v>
      </c>
      <c r="N31" s="29">
        <v>1</v>
      </c>
      <c r="O31" s="39">
        <f t="shared" si="2"/>
        <v>0.041666666666666664</v>
      </c>
      <c r="P31" s="29">
        <v>1</v>
      </c>
      <c r="Q31" s="39">
        <f t="shared" si="7"/>
        <v>0.041666666666666664</v>
      </c>
      <c r="R31" s="28"/>
      <c r="S31" s="17"/>
      <c r="T31" s="17"/>
      <c r="U31" s="17"/>
      <c r="V31" s="17"/>
      <c r="W31" s="17"/>
    </row>
    <row r="32" spans="1:23" ht="12.75">
      <c r="A32" s="25" t="s">
        <v>74</v>
      </c>
      <c r="B32" s="25">
        <f aca="true" t="shared" si="9" ref="B32:K32">SUM(B20:B31)</f>
        <v>344</v>
      </c>
      <c r="C32" s="25">
        <f t="shared" si="9"/>
        <v>2249</v>
      </c>
      <c r="D32" s="25">
        <f t="shared" si="9"/>
        <v>199</v>
      </c>
      <c r="E32" s="25">
        <f t="shared" si="9"/>
        <v>144</v>
      </c>
      <c r="F32" s="25">
        <f t="shared" si="9"/>
        <v>3</v>
      </c>
      <c r="G32" s="25">
        <f t="shared" si="9"/>
        <v>3</v>
      </c>
      <c r="H32" s="25">
        <f t="shared" si="9"/>
        <v>2</v>
      </c>
      <c r="I32" s="25">
        <f t="shared" si="9"/>
        <v>42</v>
      </c>
      <c r="J32" s="25">
        <f t="shared" si="9"/>
        <v>31</v>
      </c>
      <c r="K32" s="25">
        <f t="shared" si="9"/>
        <v>11</v>
      </c>
      <c r="L32" s="27">
        <f>J32/D32</f>
        <v>0.15577889447236182</v>
      </c>
      <c r="M32" s="27">
        <f>I32/D32</f>
        <v>0.21105527638190955</v>
      </c>
      <c r="N32" s="25">
        <f>SUM(N20:N31)</f>
        <v>10</v>
      </c>
      <c r="O32" s="27">
        <f>N32/D32</f>
        <v>0.05025125628140704</v>
      </c>
      <c r="P32" s="25">
        <f>SUM(P20:P31)</f>
        <v>12</v>
      </c>
      <c r="Q32" s="27">
        <f>P32/D32</f>
        <v>0.06030150753768844</v>
      </c>
      <c r="R32" s="28"/>
      <c r="S32" s="17"/>
      <c r="T32" s="17"/>
      <c r="U32" s="17"/>
      <c r="V32" s="17"/>
      <c r="W32" s="17"/>
    </row>
    <row r="33" spans="1:23" ht="12.75">
      <c r="A33" s="29" t="s">
        <v>80</v>
      </c>
      <c r="B33" s="29">
        <v>17</v>
      </c>
      <c r="C33" s="29">
        <v>183</v>
      </c>
      <c r="D33" s="29">
        <v>11</v>
      </c>
      <c r="E33" s="29">
        <v>5</v>
      </c>
      <c r="F33" s="29">
        <v>0</v>
      </c>
      <c r="G33" s="29">
        <v>0</v>
      </c>
      <c r="H33" s="29">
        <v>0</v>
      </c>
      <c r="I33" s="29">
        <v>6</v>
      </c>
      <c r="J33" s="29">
        <v>6</v>
      </c>
      <c r="K33" s="29">
        <v>0</v>
      </c>
      <c r="L33" s="39">
        <f aca="true" t="shared" si="10" ref="L33:L44">J33/D33</f>
        <v>0.5454545454545454</v>
      </c>
      <c r="M33" s="39">
        <f aca="true" t="shared" si="11" ref="M33:M44">I33/D33</f>
        <v>0.5454545454545454</v>
      </c>
      <c r="N33" s="29">
        <v>2</v>
      </c>
      <c r="O33" s="39">
        <f aca="true" t="shared" si="12" ref="O33:O44">N33/D33</f>
        <v>0.18181818181818182</v>
      </c>
      <c r="P33" s="29">
        <v>3</v>
      </c>
      <c r="Q33" s="39">
        <f aca="true" t="shared" si="13" ref="Q33:Q44">P33/D33</f>
        <v>0.2727272727272727</v>
      </c>
      <c r="R33" s="40"/>
      <c r="S33" s="17"/>
      <c r="T33" s="17"/>
      <c r="U33" s="17"/>
      <c r="V33" s="17"/>
      <c r="W33" s="17"/>
    </row>
    <row r="34" spans="1:23" ht="12.75">
      <c r="A34" s="29" t="s">
        <v>81</v>
      </c>
      <c r="B34" s="29">
        <v>29</v>
      </c>
      <c r="C34" s="29">
        <v>178</v>
      </c>
      <c r="D34" s="29">
        <v>13</v>
      </c>
      <c r="E34" s="29">
        <v>10</v>
      </c>
      <c r="F34" s="29">
        <v>0</v>
      </c>
      <c r="G34" s="29">
        <v>0</v>
      </c>
      <c r="H34" s="29">
        <v>1</v>
      </c>
      <c r="I34" s="29">
        <v>2</v>
      </c>
      <c r="J34" s="29">
        <v>1</v>
      </c>
      <c r="K34" s="29">
        <v>1</v>
      </c>
      <c r="L34" s="39">
        <f t="shared" si="10"/>
        <v>0.07692307692307693</v>
      </c>
      <c r="M34" s="39">
        <f t="shared" si="11"/>
        <v>0.15384615384615385</v>
      </c>
      <c r="N34" s="29">
        <v>0</v>
      </c>
      <c r="O34" s="39">
        <f t="shared" si="12"/>
        <v>0</v>
      </c>
      <c r="P34" s="29">
        <v>0</v>
      </c>
      <c r="Q34" s="39">
        <f t="shared" si="13"/>
        <v>0</v>
      </c>
      <c r="R34" s="28"/>
      <c r="S34" s="17"/>
      <c r="T34" s="17"/>
      <c r="U34" s="17"/>
      <c r="V34" s="17"/>
      <c r="W34" s="17"/>
    </row>
    <row r="35" spans="1:23" ht="12.75">
      <c r="A35" s="29" t="s">
        <v>82</v>
      </c>
      <c r="B35" s="29">
        <v>17</v>
      </c>
      <c r="C35" s="29">
        <v>191</v>
      </c>
      <c r="D35" s="29">
        <v>12</v>
      </c>
      <c r="E35" s="29">
        <v>8</v>
      </c>
      <c r="F35" s="29">
        <v>0</v>
      </c>
      <c r="G35" s="29">
        <v>3</v>
      </c>
      <c r="H35" s="29">
        <v>0</v>
      </c>
      <c r="I35" s="29">
        <v>1</v>
      </c>
      <c r="J35" s="29">
        <v>1</v>
      </c>
      <c r="K35" s="29">
        <v>0</v>
      </c>
      <c r="L35" s="39">
        <f t="shared" si="10"/>
        <v>0.08333333333333333</v>
      </c>
      <c r="M35" s="39">
        <f t="shared" si="11"/>
        <v>0.08333333333333333</v>
      </c>
      <c r="N35" s="29">
        <v>0</v>
      </c>
      <c r="O35" s="39">
        <f t="shared" si="12"/>
        <v>0</v>
      </c>
      <c r="P35" s="29">
        <v>0</v>
      </c>
      <c r="Q35" s="39">
        <f t="shared" si="13"/>
        <v>0</v>
      </c>
      <c r="R35" s="28"/>
      <c r="S35" s="17"/>
      <c r="T35" s="17"/>
      <c r="U35" s="17"/>
      <c r="V35" s="17"/>
      <c r="W35" s="17"/>
    </row>
    <row r="36" spans="1:23" ht="12.75">
      <c r="A36" s="29" t="s">
        <v>83</v>
      </c>
      <c r="B36" s="29">
        <v>8</v>
      </c>
      <c r="C36" s="29">
        <v>136</v>
      </c>
      <c r="D36" s="29">
        <v>17</v>
      </c>
      <c r="E36" s="29">
        <v>14</v>
      </c>
      <c r="F36" s="29">
        <v>1</v>
      </c>
      <c r="G36" s="29">
        <v>0</v>
      </c>
      <c r="H36" s="29">
        <v>0</v>
      </c>
      <c r="I36" s="29">
        <v>2</v>
      </c>
      <c r="J36" s="29">
        <v>2</v>
      </c>
      <c r="K36" s="29">
        <v>0</v>
      </c>
      <c r="L36" s="39">
        <f t="shared" si="10"/>
        <v>0.11764705882352941</v>
      </c>
      <c r="M36" s="39">
        <f t="shared" si="11"/>
        <v>0.11764705882352941</v>
      </c>
      <c r="N36" s="29">
        <v>1</v>
      </c>
      <c r="O36" s="39">
        <f t="shared" si="12"/>
        <v>0.058823529411764705</v>
      </c>
      <c r="P36" s="29">
        <v>1</v>
      </c>
      <c r="Q36" s="39">
        <f t="shared" si="13"/>
        <v>0.058823529411764705</v>
      </c>
      <c r="R36" s="40"/>
      <c r="S36" s="17"/>
      <c r="T36" s="17"/>
      <c r="U36" s="17"/>
      <c r="V36" s="17"/>
      <c r="W36" s="17"/>
    </row>
    <row r="37" spans="1:23" ht="12.75">
      <c r="A37" s="29" t="s">
        <v>84</v>
      </c>
      <c r="B37" s="29">
        <v>19</v>
      </c>
      <c r="C37" s="29">
        <v>156</v>
      </c>
      <c r="D37" s="29">
        <v>9</v>
      </c>
      <c r="E37" s="29">
        <v>8</v>
      </c>
      <c r="F37" s="29">
        <v>0</v>
      </c>
      <c r="G37" s="29">
        <v>0</v>
      </c>
      <c r="H37" s="29">
        <v>0</v>
      </c>
      <c r="I37" s="29">
        <v>1</v>
      </c>
      <c r="J37" s="29">
        <v>1</v>
      </c>
      <c r="K37" s="29">
        <v>0</v>
      </c>
      <c r="L37" s="39">
        <f t="shared" si="10"/>
        <v>0.1111111111111111</v>
      </c>
      <c r="M37" s="39">
        <f t="shared" si="11"/>
        <v>0.1111111111111111</v>
      </c>
      <c r="N37" s="29">
        <v>0</v>
      </c>
      <c r="O37" s="39">
        <f t="shared" si="12"/>
        <v>0</v>
      </c>
      <c r="P37" s="29">
        <v>0</v>
      </c>
      <c r="Q37" s="39">
        <f t="shared" si="13"/>
        <v>0</v>
      </c>
      <c r="R37" s="28"/>
      <c r="S37" s="17"/>
      <c r="T37" s="17"/>
      <c r="U37" s="17"/>
      <c r="V37" s="17"/>
      <c r="W37" s="17"/>
    </row>
    <row r="38" spans="1:23" ht="12.75">
      <c r="A38" s="29" t="s">
        <v>85</v>
      </c>
      <c r="B38" s="29">
        <v>21</v>
      </c>
      <c r="C38" s="29">
        <v>148</v>
      </c>
      <c r="D38" s="29">
        <v>15</v>
      </c>
      <c r="E38" s="29">
        <v>11</v>
      </c>
      <c r="F38" s="29">
        <v>0</v>
      </c>
      <c r="G38" s="29">
        <v>0</v>
      </c>
      <c r="H38" s="29">
        <v>0</v>
      </c>
      <c r="I38" s="29">
        <v>4</v>
      </c>
      <c r="J38" s="29">
        <v>1</v>
      </c>
      <c r="K38" s="29">
        <v>3</v>
      </c>
      <c r="L38" s="39">
        <f t="shared" si="10"/>
        <v>0.06666666666666667</v>
      </c>
      <c r="M38" s="39">
        <f t="shared" si="11"/>
        <v>0.26666666666666666</v>
      </c>
      <c r="N38" s="29">
        <v>0</v>
      </c>
      <c r="O38" s="39">
        <f t="shared" si="12"/>
        <v>0</v>
      </c>
      <c r="P38" s="29">
        <v>0</v>
      </c>
      <c r="Q38" s="39">
        <f t="shared" si="13"/>
        <v>0</v>
      </c>
      <c r="R38" s="40"/>
      <c r="S38" s="17"/>
      <c r="T38" s="17"/>
      <c r="U38" s="17"/>
      <c r="V38" s="17"/>
      <c r="W38" s="17"/>
    </row>
    <row r="39" spans="1:23" ht="12.75">
      <c r="A39" s="29" t="s">
        <v>86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9" t="e">
        <f t="shared" si="10"/>
        <v>#DIV/0!</v>
      </c>
      <c r="M39" s="39" t="e">
        <f t="shared" si="11"/>
        <v>#DIV/0!</v>
      </c>
      <c r="N39" s="29"/>
      <c r="O39" s="39" t="e">
        <f t="shared" si="12"/>
        <v>#DIV/0!</v>
      </c>
      <c r="P39" s="29"/>
      <c r="Q39" s="39" t="e">
        <f t="shared" si="13"/>
        <v>#DIV/0!</v>
      </c>
      <c r="R39" s="28"/>
      <c r="S39" s="17"/>
      <c r="T39" s="17"/>
      <c r="U39" s="17"/>
      <c r="V39" s="17"/>
      <c r="W39" s="17"/>
    </row>
    <row r="40" spans="1:23" ht="12.75">
      <c r="A40" s="29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9" t="e">
        <f t="shared" si="10"/>
        <v>#DIV/0!</v>
      </c>
      <c r="M40" s="39" t="e">
        <f t="shared" si="11"/>
        <v>#DIV/0!</v>
      </c>
      <c r="N40" s="29"/>
      <c r="O40" s="39" t="e">
        <f t="shared" si="12"/>
        <v>#DIV/0!</v>
      </c>
      <c r="P40" s="29"/>
      <c r="Q40" s="39" t="e">
        <f t="shared" si="13"/>
        <v>#DIV/0!</v>
      </c>
      <c r="R40" s="28"/>
      <c r="S40" s="17"/>
      <c r="T40" s="17"/>
      <c r="U40" s="17"/>
      <c r="V40" s="17"/>
      <c r="W40" s="17"/>
    </row>
    <row r="41" spans="1:23" ht="12.75">
      <c r="A41" s="29" t="s">
        <v>88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9" t="e">
        <f t="shared" si="10"/>
        <v>#DIV/0!</v>
      </c>
      <c r="M41" s="39" t="e">
        <f t="shared" si="11"/>
        <v>#DIV/0!</v>
      </c>
      <c r="N41" s="29"/>
      <c r="O41" s="39" t="e">
        <f t="shared" si="12"/>
        <v>#DIV/0!</v>
      </c>
      <c r="P41" s="29"/>
      <c r="Q41" s="39" t="e">
        <f t="shared" si="13"/>
        <v>#DIV/0!</v>
      </c>
      <c r="R41" s="28"/>
      <c r="S41" s="17"/>
      <c r="T41" s="17"/>
      <c r="U41" s="17"/>
      <c r="V41" s="17"/>
      <c r="W41" s="17"/>
    </row>
    <row r="42" spans="1:23" ht="12.75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9" t="e">
        <f t="shared" si="10"/>
        <v>#DIV/0!</v>
      </c>
      <c r="M42" s="39" t="e">
        <f t="shared" si="11"/>
        <v>#DIV/0!</v>
      </c>
      <c r="N42" s="29"/>
      <c r="O42" s="39" t="e">
        <f t="shared" si="12"/>
        <v>#DIV/0!</v>
      </c>
      <c r="P42" s="29"/>
      <c r="Q42" s="39" t="e">
        <f t="shared" si="13"/>
        <v>#DIV/0!</v>
      </c>
      <c r="R42" s="28"/>
      <c r="S42" s="17"/>
      <c r="T42" s="17"/>
      <c r="U42" s="17"/>
      <c r="V42" s="17"/>
      <c r="W42" s="17"/>
    </row>
    <row r="43" spans="1:23" ht="12.75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9" t="e">
        <f t="shared" si="10"/>
        <v>#DIV/0!</v>
      </c>
      <c r="M43" s="39" t="e">
        <f t="shared" si="11"/>
        <v>#DIV/0!</v>
      </c>
      <c r="N43" s="29"/>
      <c r="O43" s="39" t="e">
        <f t="shared" si="12"/>
        <v>#DIV/0!</v>
      </c>
      <c r="P43" s="29"/>
      <c r="Q43" s="39" t="e">
        <f t="shared" si="13"/>
        <v>#DIV/0!</v>
      </c>
      <c r="R43" s="40"/>
      <c r="S43" s="17"/>
      <c r="T43" s="17"/>
      <c r="U43" s="17"/>
      <c r="V43" s="17"/>
      <c r="W43" s="17"/>
    </row>
    <row r="44" spans="1:23" ht="12.75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9" t="e">
        <f t="shared" si="10"/>
        <v>#DIV/0!</v>
      </c>
      <c r="M44" s="39" t="e">
        <f t="shared" si="11"/>
        <v>#DIV/0!</v>
      </c>
      <c r="N44" s="29"/>
      <c r="O44" s="39" t="e">
        <f t="shared" si="12"/>
        <v>#DIV/0!</v>
      </c>
      <c r="P44" s="29"/>
      <c r="Q44" s="39" t="e">
        <f t="shared" si="13"/>
        <v>#DIV/0!</v>
      </c>
      <c r="R44" s="28"/>
      <c r="S44" s="17"/>
      <c r="T44" s="17"/>
      <c r="U44" s="17"/>
      <c r="V44" s="17"/>
      <c r="W44" s="17"/>
    </row>
    <row r="45" spans="1:23" ht="12.75">
      <c r="A45" s="25" t="s">
        <v>92</v>
      </c>
      <c r="B45" s="25">
        <f aca="true" t="shared" si="14" ref="B45:K45">SUM(B33:B44)</f>
        <v>111</v>
      </c>
      <c r="C45" s="25">
        <f t="shared" si="14"/>
        <v>992</v>
      </c>
      <c r="D45" s="25">
        <f t="shared" si="14"/>
        <v>77</v>
      </c>
      <c r="E45" s="25">
        <f t="shared" si="14"/>
        <v>56</v>
      </c>
      <c r="F45" s="25">
        <f t="shared" si="14"/>
        <v>1</v>
      </c>
      <c r="G45" s="25">
        <f t="shared" si="14"/>
        <v>3</v>
      </c>
      <c r="H45" s="25">
        <f t="shared" si="14"/>
        <v>1</v>
      </c>
      <c r="I45" s="25">
        <f t="shared" si="14"/>
        <v>16</v>
      </c>
      <c r="J45" s="25">
        <f t="shared" si="14"/>
        <v>12</v>
      </c>
      <c r="K45" s="25">
        <f t="shared" si="14"/>
        <v>4</v>
      </c>
      <c r="L45" s="27">
        <f>J45/D45</f>
        <v>0.15584415584415584</v>
      </c>
      <c r="M45" s="27">
        <f>I45/D45</f>
        <v>0.2077922077922078</v>
      </c>
      <c r="N45" s="25">
        <f>SUM(N33:N44)</f>
        <v>3</v>
      </c>
      <c r="O45" s="27">
        <f>N45/D45</f>
        <v>0.03896103896103896</v>
      </c>
      <c r="P45" s="25">
        <f>SUM(P33:P44)</f>
        <v>4</v>
      </c>
      <c r="Q45" s="27">
        <f>P45/D45</f>
        <v>0.05194805194805195</v>
      </c>
      <c r="R45" s="28"/>
      <c r="S45" s="17"/>
      <c r="T45" s="17"/>
      <c r="U45" s="17"/>
      <c r="V45" s="17"/>
      <c r="W45" s="17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S48" s="6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S50" s="7"/>
    </row>
    <row r="51" spans="1:19" s="6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/>
      <c r="R51"/>
      <c r="S51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S52" s="17"/>
    </row>
    <row r="53" spans="1:19" s="7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/>
      <c r="R53"/>
      <c r="S5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8" s="17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/>
      <c r="R55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8" s="17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/>
      <c r="R58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8" s="17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/>
      <c r="R61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s="17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/>
      <c r="R64"/>
      <c r="S64" s="6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S66" s="19"/>
    </row>
    <row r="67" spans="1:19" s="6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/>
      <c r="R67"/>
      <c r="S67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9" s="19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/>
      <c r="R69"/>
      <c r="S69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S71" s="17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4" spans="1:19" s="1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81" ht="12.75">
      <c r="S81" s="6"/>
    </row>
    <row r="84" spans="1:19" s="6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</sheetData>
  <sheetProtection/>
  <printOptions/>
  <pageMargins left="0.75" right="0.75" top="1" bottom="1" header="0.5" footer="0.5"/>
  <pageSetup horizontalDpi="600" verticalDpi="600" orientation="portrait"/>
  <ignoredErrors>
    <ignoredError sqref="D19:K19 N19 P19" formulaRange="1"/>
    <ignoredError sqref="O19" formula="1"/>
    <ignoredError sqref="Q32 O21:O31 L32:M32 L21:M31 Q21:Q31" evalError="1"/>
    <ignoredError sqref="O32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4.140625" style="0" customWidth="1"/>
    <col min="2" max="3" width="8.8515625" style="0" customWidth="1"/>
    <col min="4" max="4" width="14.7109375" style="0" customWidth="1"/>
    <col min="5" max="5" width="8.8515625" style="0" customWidth="1"/>
    <col min="6" max="6" width="11.140625" style="0" customWidth="1"/>
    <col min="7" max="7" width="14.140625" style="0" customWidth="1"/>
  </cols>
  <sheetData>
    <row r="2" spans="2:9" ht="12.75">
      <c r="B2" t="s">
        <v>1</v>
      </c>
      <c r="C2" t="s">
        <v>14</v>
      </c>
      <c r="D2" t="s">
        <v>2</v>
      </c>
      <c r="F2" s="42"/>
      <c r="G2" s="42" t="s">
        <v>100</v>
      </c>
      <c r="H2" s="42"/>
      <c r="I2" s="43"/>
    </row>
    <row r="3" spans="1:8" ht="12.75">
      <c r="A3" t="s">
        <v>29</v>
      </c>
      <c r="B3">
        <v>15</v>
      </c>
      <c r="C3">
        <v>0</v>
      </c>
      <c r="D3">
        <v>18</v>
      </c>
      <c r="F3" s="42" t="s">
        <v>1</v>
      </c>
      <c r="G3" s="42" t="s">
        <v>14</v>
      </c>
      <c r="H3" s="38" t="s">
        <v>2</v>
      </c>
    </row>
    <row r="4" spans="1:8" ht="12.75">
      <c r="A4" t="s">
        <v>30</v>
      </c>
      <c r="B4">
        <v>11</v>
      </c>
      <c r="C4">
        <v>2</v>
      </c>
      <c r="D4">
        <v>44</v>
      </c>
      <c r="F4" s="42">
        <f>B6/4</f>
        <v>9.5</v>
      </c>
      <c r="G4" s="42">
        <f>C6/4</f>
        <v>1.5</v>
      </c>
      <c r="H4" s="42">
        <f>D6/4</f>
        <v>27.25</v>
      </c>
    </row>
    <row r="5" spans="1:4" ht="12.75">
      <c r="A5" t="s">
        <v>31</v>
      </c>
      <c r="B5">
        <v>12</v>
      </c>
      <c r="C5">
        <v>4</v>
      </c>
      <c r="D5">
        <v>47</v>
      </c>
    </row>
    <row r="6" spans="1:4" ht="12.75">
      <c r="A6" s="6" t="s">
        <v>51</v>
      </c>
      <c r="B6" s="6">
        <f>SUM(B3:B5)</f>
        <v>38</v>
      </c>
      <c r="C6" s="6">
        <f>SUM(C3:C5)</f>
        <v>6</v>
      </c>
      <c r="D6" s="6">
        <f>SUM(D3:D5)</f>
        <v>109</v>
      </c>
    </row>
    <row r="8" spans="2:8" ht="12.75">
      <c r="B8" t="s">
        <v>1</v>
      </c>
      <c r="C8" t="s">
        <v>14</v>
      </c>
      <c r="D8" t="s">
        <v>2</v>
      </c>
      <c r="F8" s="42"/>
      <c r="G8" s="42" t="s">
        <v>100</v>
      </c>
      <c r="H8" s="42"/>
    </row>
    <row r="9" spans="1:9" ht="12.75">
      <c r="A9" t="s">
        <v>47</v>
      </c>
      <c r="B9">
        <v>12</v>
      </c>
      <c r="C9">
        <v>4</v>
      </c>
      <c r="D9" s="11">
        <v>58</v>
      </c>
      <c r="F9" s="42" t="s">
        <v>1</v>
      </c>
      <c r="G9" s="42" t="s">
        <v>14</v>
      </c>
      <c r="H9" s="38" t="s">
        <v>2</v>
      </c>
      <c r="I9" s="42"/>
    </row>
    <row r="10" spans="1:9" ht="12.75">
      <c r="A10" t="s">
        <v>48</v>
      </c>
      <c r="B10">
        <v>17</v>
      </c>
      <c r="C10">
        <v>5</v>
      </c>
      <c r="D10" s="12">
        <v>68</v>
      </c>
      <c r="F10" s="42">
        <f>B21/12</f>
        <v>26</v>
      </c>
      <c r="G10" s="42">
        <v>12.34</v>
      </c>
      <c r="H10" s="42">
        <v>124.17</v>
      </c>
      <c r="I10" s="42"/>
    </row>
    <row r="11" spans="1:4" ht="12.75">
      <c r="A11" t="s">
        <v>37</v>
      </c>
      <c r="B11">
        <v>32</v>
      </c>
      <c r="C11">
        <v>6</v>
      </c>
      <c r="D11" s="12">
        <v>98</v>
      </c>
    </row>
    <row r="12" spans="1:4" ht="12.75">
      <c r="A12" t="s">
        <v>38</v>
      </c>
      <c r="B12">
        <v>29</v>
      </c>
      <c r="C12">
        <v>2</v>
      </c>
      <c r="D12" s="12">
        <v>102</v>
      </c>
    </row>
    <row r="13" spans="1:4" ht="12.75">
      <c r="A13" t="s">
        <v>39</v>
      </c>
      <c r="B13">
        <v>20</v>
      </c>
      <c r="C13">
        <v>9</v>
      </c>
      <c r="D13" s="12">
        <v>111</v>
      </c>
    </row>
    <row r="14" spans="1:4" ht="12.75">
      <c r="A14" t="s">
        <v>40</v>
      </c>
      <c r="B14">
        <v>23</v>
      </c>
      <c r="C14">
        <v>6</v>
      </c>
      <c r="D14" s="12">
        <v>142</v>
      </c>
    </row>
    <row r="15" spans="1:4" ht="12.75">
      <c r="A15" t="s">
        <v>41</v>
      </c>
      <c r="B15">
        <v>32</v>
      </c>
      <c r="C15">
        <v>13</v>
      </c>
      <c r="D15" s="12">
        <v>141</v>
      </c>
    </row>
    <row r="16" spans="1:4" ht="12.75">
      <c r="A16" t="s">
        <v>42</v>
      </c>
      <c r="B16">
        <v>37</v>
      </c>
      <c r="C16">
        <v>22</v>
      </c>
      <c r="D16" s="12">
        <v>132</v>
      </c>
    </row>
    <row r="17" spans="1:4" ht="12.75">
      <c r="A17" t="s">
        <v>43</v>
      </c>
      <c r="B17">
        <v>28</v>
      </c>
      <c r="C17">
        <v>22</v>
      </c>
      <c r="D17" s="12">
        <v>170</v>
      </c>
    </row>
    <row r="18" spans="1:4" ht="12.75">
      <c r="A18" t="s">
        <v>44</v>
      </c>
      <c r="B18">
        <v>28</v>
      </c>
      <c r="C18">
        <v>16</v>
      </c>
      <c r="D18" s="12">
        <v>172</v>
      </c>
    </row>
    <row r="19" spans="1:4" ht="12.75">
      <c r="A19" t="s">
        <v>45</v>
      </c>
      <c r="B19">
        <v>24</v>
      </c>
      <c r="C19">
        <v>19</v>
      </c>
      <c r="D19" s="12">
        <v>143</v>
      </c>
    </row>
    <row r="20" spans="1:4" ht="12.75">
      <c r="A20" t="s">
        <v>46</v>
      </c>
      <c r="B20">
        <v>30</v>
      </c>
      <c r="C20">
        <v>24</v>
      </c>
      <c r="D20" s="12">
        <v>153</v>
      </c>
    </row>
    <row r="21" spans="1:4" ht="12.75">
      <c r="A21" s="6" t="s">
        <v>56</v>
      </c>
      <c r="B21" s="6">
        <f>SUM(B9:B20)</f>
        <v>312</v>
      </c>
      <c r="C21" s="6">
        <f>SUM(C9:C20)</f>
        <v>148</v>
      </c>
      <c r="D21" s="10">
        <f>SUM(D9:D20)</f>
        <v>1490</v>
      </c>
    </row>
    <row r="22" ht="12.75">
      <c r="D22" s="11"/>
    </row>
    <row r="23" spans="2:8" ht="12.75">
      <c r="B23" t="s">
        <v>1</v>
      </c>
      <c r="C23" t="s">
        <v>14</v>
      </c>
      <c r="D23" t="s">
        <v>2</v>
      </c>
      <c r="F23" s="42"/>
      <c r="G23" s="42" t="s">
        <v>100</v>
      </c>
      <c r="H23" s="42"/>
    </row>
    <row r="24" spans="1:8" ht="12.75">
      <c r="A24" t="s">
        <v>59</v>
      </c>
      <c r="B24">
        <v>31</v>
      </c>
      <c r="C24">
        <v>14</v>
      </c>
      <c r="D24" s="41">
        <v>145</v>
      </c>
      <c r="F24" s="42" t="s">
        <v>1</v>
      </c>
      <c r="G24" s="42" t="s">
        <v>14</v>
      </c>
      <c r="H24" s="38" t="s">
        <v>2</v>
      </c>
    </row>
    <row r="25" spans="1:8" ht="12.75">
      <c r="A25" t="s">
        <v>60</v>
      </c>
      <c r="B25">
        <v>19</v>
      </c>
      <c r="C25">
        <v>17</v>
      </c>
      <c r="D25" s="41">
        <v>159</v>
      </c>
      <c r="F25" s="42">
        <v>28.67</v>
      </c>
      <c r="G25" s="42">
        <v>16.58</v>
      </c>
      <c r="H25" s="42">
        <v>187.42</v>
      </c>
    </row>
    <row r="26" spans="1:4" ht="12.75">
      <c r="A26" t="s">
        <v>61</v>
      </c>
      <c r="B26">
        <v>31</v>
      </c>
      <c r="C26">
        <v>16</v>
      </c>
      <c r="D26" s="41">
        <v>180</v>
      </c>
    </row>
    <row r="27" spans="1:4" ht="12.75">
      <c r="A27" t="s">
        <v>62</v>
      </c>
      <c r="B27">
        <v>31</v>
      </c>
      <c r="C27">
        <v>13</v>
      </c>
      <c r="D27" s="41">
        <v>171</v>
      </c>
    </row>
    <row r="28" spans="1:4" ht="12.75">
      <c r="A28" t="s">
        <v>63</v>
      </c>
      <c r="B28">
        <v>30</v>
      </c>
      <c r="C28">
        <v>16</v>
      </c>
      <c r="D28" s="41">
        <v>176</v>
      </c>
    </row>
    <row r="29" spans="1:4" ht="12.75">
      <c r="A29" t="s">
        <v>64</v>
      </c>
      <c r="B29">
        <v>33</v>
      </c>
      <c r="C29">
        <v>17</v>
      </c>
      <c r="D29" s="41">
        <v>193</v>
      </c>
    </row>
    <row r="30" spans="1:4" ht="12.75">
      <c r="A30" t="s">
        <v>65</v>
      </c>
      <c r="B30">
        <v>40</v>
      </c>
      <c r="C30">
        <v>19</v>
      </c>
      <c r="D30" s="41">
        <v>184</v>
      </c>
    </row>
    <row r="31" spans="1:4" ht="12.75">
      <c r="A31" t="s">
        <v>66</v>
      </c>
      <c r="B31">
        <v>29</v>
      </c>
      <c r="C31">
        <v>13</v>
      </c>
      <c r="D31" s="41">
        <v>185</v>
      </c>
    </row>
    <row r="32" spans="1:4" ht="12.75">
      <c r="A32" t="s">
        <v>67</v>
      </c>
      <c r="B32">
        <v>36</v>
      </c>
      <c r="C32">
        <v>20</v>
      </c>
      <c r="D32" s="41">
        <v>234</v>
      </c>
    </row>
    <row r="33" spans="1:4" ht="12.75">
      <c r="A33" t="s">
        <v>68</v>
      </c>
      <c r="B33">
        <v>25</v>
      </c>
      <c r="C33">
        <v>16</v>
      </c>
      <c r="D33" s="41">
        <v>209</v>
      </c>
    </row>
    <row r="34" spans="1:4" ht="12.75">
      <c r="A34" t="s">
        <v>69</v>
      </c>
      <c r="B34">
        <v>15</v>
      </c>
      <c r="C34">
        <v>14</v>
      </c>
      <c r="D34" s="41">
        <v>194</v>
      </c>
    </row>
    <row r="35" spans="1:4" ht="12.75">
      <c r="A35" t="s">
        <v>71</v>
      </c>
      <c r="B35">
        <v>24</v>
      </c>
      <c r="C35">
        <v>24</v>
      </c>
      <c r="D35" s="41">
        <v>219</v>
      </c>
    </row>
    <row r="36" spans="1:4" ht="12.75">
      <c r="A36" s="6" t="s">
        <v>72</v>
      </c>
      <c r="B36" s="6">
        <f>SUM(B24:B35)</f>
        <v>344</v>
      </c>
      <c r="C36" s="6">
        <f>SUM(C24:C35)</f>
        <v>199</v>
      </c>
      <c r="D36" s="6">
        <f>SUM(D24:D35)</f>
        <v>2249</v>
      </c>
    </row>
    <row r="37" spans="1:4" ht="12.75">
      <c r="A37" s="6"/>
      <c r="B37" s="6"/>
      <c r="C37" s="6"/>
      <c r="D37" s="6"/>
    </row>
    <row r="38" spans="1:8" ht="12.75">
      <c r="A38" s="6"/>
      <c r="B38" t="s">
        <v>1</v>
      </c>
      <c r="C38" t="s">
        <v>14</v>
      </c>
      <c r="D38" t="s">
        <v>2</v>
      </c>
      <c r="F38" s="42"/>
      <c r="G38" s="42" t="s">
        <v>100</v>
      </c>
      <c r="H38" s="42"/>
    </row>
    <row r="39" spans="1:8" ht="12.75">
      <c r="A39" t="s">
        <v>80</v>
      </c>
      <c r="B39">
        <v>17</v>
      </c>
      <c r="C39">
        <v>11</v>
      </c>
      <c r="D39" s="41">
        <v>183</v>
      </c>
      <c r="F39" s="42" t="s">
        <v>1</v>
      </c>
      <c r="G39" s="42" t="s">
        <v>14</v>
      </c>
      <c r="H39" s="38" t="s">
        <v>2</v>
      </c>
    </row>
    <row r="40" spans="1:8" ht="12.75">
      <c r="A40" t="s">
        <v>81</v>
      </c>
      <c r="B40">
        <v>29</v>
      </c>
      <c r="C40">
        <v>13</v>
      </c>
      <c r="D40" s="41">
        <v>178</v>
      </c>
      <c r="F40" s="42">
        <f>B45/6</f>
        <v>18.5</v>
      </c>
      <c r="G40" s="42">
        <v>12.83</v>
      </c>
      <c r="H40" s="42">
        <v>165.33</v>
      </c>
    </row>
    <row r="41" spans="1:4" ht="12.75">
      <c r="A41" t="s">
        <v>82</v>
      </c>
      <c r="B41">
        <v>17</v>
      </c>
      <c r="C41">
        <v>12</v>
      </c>
      <c r="D41" s="41">
        <v>191</v>
      </c>
    </row>
    <row r="42" spans="1:4" ht="12.75">
      <c r="A42" t="s">
        <v>83</v>
      </c>
      <c r="B42">
        <v>8</v>
      </c>
      <c r="C42">
        <v>17</v>
      </c>
      <c r="D42" s="41">
        <v>136</v>
      </c>
    </row>
    <row r="43" spans="1:4" ht="12.75">
      <c r="A43" t="s">
        <v>84</v>
      </c>
      <c r="B43">
        <v>19</v>
      </c>
      <c r="C43">
        <v>9</v>
      </c>
      <c r="D43" s="41">
        <v>156</v>
      </c>
    </row>
    <row r="44" spans="1:4" ht="12.75">
      <c r="A44" t="s">
        <v>85</v>
      </c>
      <c r="B44">
        <v>21</v>
      </c>
      <c r="C44">
        <v>15</v>
      </c>
      <c r="D44" s="41">
        <v>148</v>
      </c>
    </row>
    <row r="45" spans="1:4" ht="12.75">
      <c r="A45" s="6" t="s">
        <v>94</v>
      </c>
      <c r="B45" s="6">
        <f>SUM(B39:B44)</f>
        <v>111</v>
      </c>
      <c r="C45" s="6">
        <f>SUM(C39:C44)</f>
        <v>77</v>
      </c>
      <c r="D45" s="6">
        <f>SUM(D39:D44)</f>
        <v>992</v>
      </c>
    </row>
  </sheetData>
  <sheetProtection/>
  <printOptions/>
  <pageMargins left="0.75" right="0.75" top="1" bottom="1" header="0.5" footer="0.5"/>
  <pageSetup horizontalDpi="600" verticalDpi="600" orientation="portrait"/>
  <ignoredErrors>
    <ignoredError sqref="C21:D21 B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4">
      <selection activeCell="O37" sqref="O37:P37"/>
    </sheetView>
  </sheetViews>
  <sheetFormatPr defaultColWidth="8.8515625" defaultRowHeight="12.75"/>
  <cols>
    <col min="1" max="1" width="13.00390625" style="0" customWidth="1"/>
    <col min="2" max="2" width="6.421875" style="0" customWidth="1"/>
    <col min="3" max="4" width="8.8515625" style="0" customWidth="1"/>
    <col min="5" max="5" width="10.421875" style="0" customWidth="1"/>
    <col min="6" max="6" width="5.140625" style="0" customWidth="1"/>
    <col min="7" max="7" width="11.140625" style="0" customWidth="1"/>
    <col min="8" max="8" width="12.28125" style="0" customWidth="1"/>
    <col min="9" max="9" width="6.8515625" style="0" customWidth="1"/>
    <col min="10" max="10" width="9.421875" style="0" customWidth="1"/>
    <col min="11" max="11" width="8.8515625" style="0" customWidth="1"/>
    <col min="12" max="12" width="10.140625" style="0" customWidth="1"/>
    <col min="13" max="13" width="8.421875" style="0" customWidth="1"/>
    <col min="14" max="14" width="6.8515625" style="0" customWidth="1"/>
    <col min="15" max="16" width="8.8515625" style="0" customWidth="1"/>
    <col min="17" max="17" width="14.8515625" style="0" customWidth="1"/>
    <col min="18" max="20" width="8.8515625" style="0" customWidth="1"/>
    <col min="21" max="21" width="11.28125" style="0" customWidth="1"/>
  </cols>
  <sheetData>
    <row r="1" spans="2:14" ht="12.75">
      <c r="B1" s="18"/>
      <c r="C1" s="18"/>
      <c r="D1" s="18"/>
      <c r="E1" s="18"/>
      <c r="F1" s="18" t="s">
        <v>73</v>
      </c>
      <c r="G1" s="18"/>
      <c r="H1" s="18"/>
      <c r="I1" s="18"/>
      <c r="J1" s="18"/>
      <c r="K1" s="18"/>
      <c r="L1" s="18"/>
      <c r="M1" s="18"/>
      <c r="N1" s="18"/>
    </row>
    <row r="2" spans="2:14" ht="39" customHeight="1">
      <c r="B2" s="18" t="s">
        <v>15</v>
      </c>
      <c r="C2" s="18" t="s">
        <v>16</v>
      </c>
      <c r="D2" s="18" t="s">
        <v>21</v>
      </c>
      <c r="E2" s="18" t="s">
        <v>28</v>
      </c>
      <c r="F2" s="23" t="s">
        <v>17</v>
      </c>
      <c r="G2" s="18" t="s">
        <v>102</v>
      </c>
      <c r="H2" s="18" t="s">
        <v>55</v>
      </c>
      <c r="I2" s="18" t="s">
        <v>18</v>
      </c>
      <c r="J2" s="18" t="s">
        <v>54</v>
      </c>
      <c r="K2" s="18" t="s">
        <v>53</v>
      </c>
      <c r="L2" s="18" t="s">
        <v>19</v>
      </c>
      <c r="M2" s="23" t="s">
        <v>77</v>
      </c>
      <c r="N2" s="18" t="s">
        <v>20</v>
      </c>
    </row>
    <row r="3" spans="1:14" ht="12.75">
      <c r="A3" s="3" t="s">
        <v>47</v>
      </c>
      <c r="B3" s="3">
        <v>6</v>
      </c>
      <c r="C3" s="3">
        <v>5</v>
      </c>
      <c r="D3" s="3">
        <v>1</v>
      </c>
      <c r="E3" s="22">
        <f aca="true" t="shared" si="0" ref="E3:E15">D3/B3</f>
        <v>0.16666666666666666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1</v>
      </c>
    </row>
    <row r="4" spans="1:14" ht="12.75">
      <c r="A4" s="3" t="s">
        <v>48</v>
      </c>
      <c r="B4" s="3">
        <v>6</v>
      </c>
      <c r="C4" s="3">
        <v>5</v>
      </c>
      <c r="D4" s="3">
        <v>1</v>
      </c>
      <c r="E4" s="22">
        <f t="shared" si="0"/>
        <v>0.16666666666666666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</row>
    <row r="5" spans="1:14" ht="12.75">
      <c r="A5" s="3" t="s">
        <v>37</v>
      </c>
      <c r="B5" s="3">
        <v>5</v>
      </c>
      <c r="C5" s="3">
        <v>4</v>
      </c>
      <c r="D5" s="3">
        <v>1</v>
      </c>
      <c r="E5" s="22">
        <f t="shared" si="0"/>
        <v>0.2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</row>
    <row r="6" spans="1:14" ht="12.75">
      <c r="A6" s="3" t="s">
        <v>38</v>
      </c>
      <c r="B6" s="3">
        <v>4</v>
      </c>
      <c r="C6" s="3">
        <v>3</v>
      </c>
      <c r="D6" s="3">
        <v>1</v>
      </c>
      <c r="E6" s="22">
        <f t="shared" si="0"/>
        <v>0.25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12.75">
      <c r="A7" s="3" t="s">
        <v>39</v>
      </c>
      <c r="B7" s="3">
        <v>13</v>
      </c>
      <c r="C7" s="3">
        <v>8</v>
      </c>
      <c r="D7" s="3">
        <v>5</v>
      </c>
      <c r="E7" s="22">
        <f t="shared" si="0"/>
        <v>0.38461538461538464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1</v>
      </c>
      <c r="M7" s="3">
        <v>1</v>
      </c>
      <c r="N7" s="3">
        <v>1</v>
      </c>
    </row>
    <row r="8" spans="1:14" ht="12.75">
      <c r="A8" s="3" t="s">
        <v>40</v>
      </c>
      <c r="B8" s="3">
        <v>11</v>
      </c>
      <c r="C8" s="3">
        <v>6</v>
      </c>
      <c r="D8" s="3">
        <v>5</v>
      </c>
      <c r="E8" s="22">
        <f t="shared" si="0"/>
        <v>0.45454545454545453</v>
      </c>
      <c r="F8" s="3">
        <v>1</v>
      </c>
      <c r="G8" s="3">
        <v>0</v>
      </c>
      <c r="H8" s="3">
        <v>0</v>
      </c>
      <c r="I8" s="3">
        <v>0</v>
      </c>
      <c r="J8" s="3">
        <v>1</v>
      </c>
      <c r="K8" s="3">
        <v>2</v>
      </c>
      <c r="L8" s="3">
        <v>1</v>
      </c>
      <c r="M8" s="3">
        <v>0</v>
      </c>
      <c r="N8" s="3">
        <v>0</v>
      </c>
    </row>
    <row r="9" spans="1:14" ht="12.75">
      <c r="A9" s="4" t="s">
        <v>41</v>
      </c>
      <c r="B9" s="4">
        <v>24</v>
      </c>
      <c r="C9" s="4">
        <v>13</v>
      </c>
      <c r="D9" s="4">
        <f aca="true" t="shared" si="1" ref="D9:D14">B9-C9</f>
        <v>11</v>
      </c>
      <c r="E9" s="22">
        <f t="shared" si="0"/>
        <v>0.4583333333333333</v>
      </c>
      <c r="F9" s="4">
        <v>2</v>
      </c>
      <c r="G9" s="4">
        <v>3</v>
      </c>
      <c r="H9" s="4">
        <v>1</v>
      </c>
      <c r="I9" s="4">
        <v>1</v>
      </c>
      <c r="J9" s="4">
        <v>0</v>
      </c>
      <c r="K9" s="4">
        <v>3</v>
      </c>
      <c r="L9" s="4">
        <v>0</v>
      </c>
      <c r="M9" s="4">
        <v>1</v>
      </c>
      <c r="N9" s="4">
        <v>0</v>
      </c>
    </row>
    <row r="10" spans="1:14" ht="12.75">
      <c r="A10" s="4" t="s">
        <v>42</v>
      </c>
      <c r="B10" s="3">
        <v>28</v>
      </c>
      <c r="C10" s="3">
        <v>20</v>
      </c>
      <c r="D10" s="4">
        <f t="shared" si="1"/>
        <v>8</v>
      </c>
      <c r="E10" s="22">
        <f t="shared" si="0"/>
        <v>0.2857142857142857</v>
      </c>
      <c r="F10" s="3">
        <v>0</v>
      </c>
      <c r="G10" s="3">
        <v>1</v>
      </c>
      <c r="H10" s="3">
        <v>2</v>
      </c>
      <c r="I10" s="3">
        <v>0</v>
      </c>
      <c r="J10" s="3">
        <v>0</v>
      </c>
      <c r="K10" s="3">
        <v>0</v>
      </c>
      <c r="L10" s="3">
        <v>3</v>
      </c>
      <c r="M10" s="3">
        <v>2</v>
      </c>
      <c r="N10" s="3">
        <v>0</v>
      </c>
    </row>
    <row r="11" spans="1:14" ht="12.75">
      <c r="A11" s="4" t="s">
        <v>43</v>
      </c>
      <c r="B11" s="3">
        <v>31</v>
      </c>
      <c r="C11" s="3">
        <v>19</v>
      </c>
      <c r="D11" s="4">
        <f>B11-C11</f>
        <v>12</v>
      </c>
      <c r="E11" s="22">
        <f t="shared" si="0"/>
        <v>0.3870967741935484</v>
      </c>
      <c r="F11" s="3">
        <v>4</v>
      </c>
      <c r="G11" s="3">
        <v>3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1</v>
      </c>
      <c r="N11" s="3">
        <v>1</v>
      </c>
    </row>
    <row r="12" spans="1:14" ht="12.75">
      <c r="A12" s="4" t="s">
        <v>44</v>
      </c>
      <c r="B12" s="3">
        <v>29</v>
      </c>
      <c r="C12" s="3">
        <v>21</v>
      </c>
      <c r="D12" s="4">
        <f t="shared" si="1"/>
        <v>8</v>
      </c>
      <c r="E12" s="22">
        <f t="shared" si="0"/>
        <v>0.27586206896551724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0</v>
      </c>
      <c r="N12" s="3">
        <v>0</v>
      </c>
    </row>
    <row r="13" spans="1:14" ht="12.75">
      <c r="A13" s="4" t="s">
        <v>45</v>
      </c>
      <c r="B13" s="3">
        <v>31</v>
      </c>
      <c r="C13" s="3">
        <v>17</v>
      </c>
      <c r="D13" s="4">
        <f>B13-C13</f>
        <v>14</v>
      </c>
      <c r="E13" s="22">
        <f t="shared" si="0"/>
        <v>0.45161290322580644</v>
      </c>
      <c r="F13" s="4">
        <v>1</v>
      </c>
      <c r="G13" s="4">
        <v>1</v>
      </c>
      <c r="H13" s="4">
        <v>2</v>
      </c>
      <c r="I13" s="4">
        <v>2</v>
      </c>
      <c r="J13" s="4">
        <v>0</v>
      </c>
      <c r="K13" s="4">
        <v>5</v>
      </c>
      <c r="L13" s="4">
        <v>0</v>
      </c>
      <c r="M13" s="4">
        <v>2</v>
      </c>
      <c r="N13" s="3">
        <v>0</v>
      </c>
    </row>
    <row r="14" spans="1:14" ht="13.5" thickBot="1">
      <c r="A14" s="30" t="s">
        <v>46</v>
      </c>
      <c r="B14" s="31">
        <v>19</v>
      </c>
      <c r="C14" s="31">
        <v>16</v>
      </c>
      <c r="D14" s="30">
        <f t="shared" si="1"/>
        <v>3</v>
      </c>
      <c r="E14" s="32">
        <f t="shared" si="0"/>
        <v>0.15789473684210525</v>
      </c>
      <c r="F14" s="31">
        <v>1</v>
      </c>
      <c r="G14" s="31">
        <v>1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</v>
      </c>
      <c r="N14" s="31">
        <v>0</v>
      </c>
    </row>
    <row r="15" spans="1:14" ht="13.5" thickBot="1">
      <c r="A15" s="33" t="s">
        <v>50</v>
      </c>
      <c r="B15" s="34">
        <f>SUM(B3:B14)</f>
        <v>207</v>
      </c>
      <c r="C15" s="34">
        <f>SUM(C3:C14)</f>
        <v>137</v>
      </c>
      <c r="D15" s="34">
        <f>SUM(D3:D14)</f>
        <v>70</v>
      </c>
      <c r="E15" s="35">
        <f t="shared" si="0"/>
        <v>0.33816425120772947</v>
      </c>
      <c r="F15" s="36">
        <f aca="true" t="shared" si="2" ref="F15:N15">SUM(F3:F14)</f>
        <v>10</v>
      </c>
      <c r="G15" s="36">
        <f t="shared" si="2"/>
        <v>9</v>
      </c>
      <c r="H15" s="36">
        <f t="shared" si="2"/>
        <v>5</v>
      </c>
      <c r="I15" s="36">
        <f t="shared" si="2"/>
        <v>4</v>
      </c>
      <c r="J15" s="36">
        <f t="shared" si="2"/>
        <v>1</v>
      </c>
      <c r="K15" s="36">
        <f t="shared" si="2"/>
        <v>15</v>
      </c>
      <c r="L15" s="36">
        <f t="shared" si="2"/>
        <v>7</v>
      </c>
      <c r="M15" s="36">
        <f t="shared" si="2"/>
        <v>9</v>
      </c>
      <c r="N15" s="37">
        <f t="shared" si="2"/>
        <v>4</v>
      </c>
    </row>
    <row r="17" spans="2:14" ht="12.75">
      <c r="B17" s="18"/>
      <c r="C17" s="18"/>
      <c r="D17" s="18"/>
      <c r="E17" s="18"/>
      <c r="F17" s="18" t="s">
        <v>73</v>
      </c>
      <c r="G17" s="18"/>
      <c r="H17" s="18"/>
      <c r="I17" s="18"/>
      <c r="J17" s="18"/>
      <c r="K17" s="18"/>
      <c r="L17" s="18"/>
      <c r="M17" s="18"/>
      <c r="N17" s="18"/>
    </row>
    <row r="18" spans="2:14" ht="39">
      <c r="B18" s="18" t="s">
        <v>15</v>
      </c>
      <c r="C18" s="18" t="s">
        <v>16</v>
      </c>
      <c r="D18" s="18" t="s">
        <v>21</v>
      </c>
      <c r="E18" s="18" t="s">
        <v>28</v>
      </c>
      <c r="F18" s="23" t="s">
        <v>17</v>
      </c>
      <c r="G18" s="18" t="s">
        <v>102</v>
      </c>
      <c r="H18" s="18" t="s">
        <v>55</v>
      </c>
      <c r="I18" s="18" t="s">
        <v>18</v>
      </c>
      <c r="J18" s="18" t="s">
        <v>54</v>
      </c>
      <c r="K18" s="18" t="s">
        <v>53</v>
      </c>
      <c r="L18" s="18" t="s">
        <v>19</v>
      </c>
      <c r="M18" s="23" t="s">
        <v>77</v>
      </c>
      <c r="N18" s="18" t="s">
        <v>20</v>
      </c>
    </row>
    <row r="19" spans="1:15" ht="12.75">
      <c r="A19" s="3" t="s">
        <v>59</v>
      </c>
      <c r="B19" s="3">
        <v>28</v>
      </c>
      <c r="C19" s="3">
        <v>18</v>
      </c>
      <c r="D19" s="4">
        <f aca="true" t="shared" si="3" ref="D19:D30">B19-C19</f>
        <v>10</v>
      </c>
      <c r="E19" s="22">
        <f aca="true" t="shared" si="4" ref="E19:E31">D19/B19</f>
        <v>0.35714285714285715</v>
      </c>
      <c r="F19" s="3">
        <v>0</v>
      </c>
      <c r="G19" s="3">
        <v>2</v>
      </c>
      <c r="H19" s="3">
        <v>1</v>
      </c>
      <c r="I19" s="3">
        <v>1</v>
      </c>
      <c r="J19" s="3">
        <v>1</v>
      </c>
      <c r="K19" s="3">
        <v>4</v>
      </c>
      <c r="L19" s="3">
        <v>0</v>
      </c>
      <c r="M19" s="3">
        <v>1</v>
      </c>
      <c r="N19" s="4">
        <v>0</v>
      </c>
      <c r="O19" s="17"/>
    </row>
    <row r="20" spans="1:14" ht="12.75">
      <c r="A20" s="3" t="s">
        <v>60</v>
      </c>
      <c r="B20" s="3">
        <v>31</v>
      </c>
      <c r="C20" s="3">
        <v>16</v>
      </c>
      <c r="D20" s="4">
        <f t="shared" si="3"/>
        <v>15</v>
      </c>
      <c r="E20" s="22">
        <f t="shared" si="4"/>
        <v>0.4838709677419355</v>
      </c>
      <c r="F20" s="3">
        <v>0</v>
      </c>
      <c r="G20" s="3">
        <v>1</v>
      </c>
      <c r="H20" s="3">
        <v>2</v>
      </c>
      <c r="I20" s="3">
        <v>2</v>
      </c>
      <c r="J20" s="3">
        <v>0</v>
      </c>
      <c r="K20" s="3">
        <v>3</v>
      </c>
      <c r="L20" s="3">
        <v>3</v>
      </c>
      <c r="M20" s="3">
        <v>2</v>
      </c>
      <c r="N20" s="3">
        <v>1</v>
      </c>
    </row>
    <row r="21" spans="1:14" ht="12.75">
      <c r="A21" s="3" t="s">
        <v>61</v>
      </c>
      <c r="B21" s="3">
        <v>24</v>
      </c>
      <c r="C21" s="3">
        <v>14</v>
      </c>
      <c r="D21" s="4">
        <f t="shared" si="3"/>
        <v>10</v>
      </c>
      <c r="E21" s="22">
        <f t="shared" si="4"/>
        <v>0.4166666666666667</v>
      </c>
      <c r="F21" s="3">
        <v>1</v>
      </c>
      <c r="G21" s="3">
        <v>0</v>
      </c>
      <c r="H21" s="3">
        <v>2</v>
      </c>
      <c r="I21" s="3">
        <v>2</v>
      </c>
      <c r="J21" s="3">
        <v>0</v>
      </c>
      <c r="K21" s="3">
        <v>4</v>
      </c>
      <c r="L21" s="3">
        <v>0</v>
      </c>
      <c r="M21" s="3">
        <v>1</v>
      </c>
      <c r="N21" s="3">
        <v>0</v>
      </c>
    </row>
    <row r="22" spans="1:14" ht="12.75">
      <c r="A22" s="3" t="s">
        <v>62</v>
      </c>
      <c r="B22" s="3">
        <v>15</v>
      </c>
      <c r="C22" s="3">
        <v>11</v>
      </c>
      <c r="D22" s="4">
        <f t="shared" si="3"/>
        <v>4</v>
      </c>
      <c r="E22" s="22">
        <f t="shared" si="4"/>
        <v>0.26666666666666666</v>
      </c>
      <c r="F22" s="3">
        <v>1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</row>
    <row r="23" spans="1:14" ht="12.75">
      <c r="A23" s="3" t="s">
        <v>63</v>
      </c>
      <c r="B23" s="3">
        <v>25</v>
      </c>
      <c r="C23" s="3">
        <v>18</v>
      </c>
      <c r="D23" s="4">
        <f t="shared" si="3"/>
        <v>7</v>
      </c>
      <c r="E23" s="22">
        <f t="shared" si="4"/>
        <v>0.28</v>
      </c>
      <c r="F23" s="3">
        <v>1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4</v>
      </c>
      <c r="M23" s="3">
        <v>0</v>
      </c>
      <c r="N23" s="3">
        <v>0</v>
      </c>
    </row>
    <row r="24" spans="1:14" s="6" customFormat="1" ht="12.75">
      <c r="A24" s="3" t="s">
        <v>64</v>
      </c>
      <c r="B24" s="3">
        <v>30</v>
      </c>
      <c r="C24" s="3">
        <v>20</v>
      </c>
      <c r="D24" s="4">
        <f t="shared" si="3"/>
        <v>10</v>
      </c>
      <c r="E24" s="22">
        <f t="shared" si="4"/>
        <v>0.3333333333333333</v>
      </c>
      <c r="F24" s="3">
        <v>1</v>
      </c>
      <c r="G24" s="3">
        <v>0</v>
      </c>
      <c r="H24" s="3">
        <v>0</v>
      </c>
      <c r="I24" s="3">
        <v>2</v>
      </c>
      <c r="J24" s="3">
        <v>1</v>
      </c>
      <c r="K24" s="3">
        <v>1</v>
      </c>
      <c r="L24" s="3">
        <v>5</v>
      </c>
      <c r="M24" s="3">
        <v>0</v>
      </c>
      <c r="N24" s="3">
        <v>0</v>
      </c>
    </row>
    <row r="25" spans="1:14" s="6" customFormat="1" ht="12.75">
      <c r="A25" s="4" t="s">
        <v>65</v>
      </c>
      <c r="B25" s="4">
        <v>30</v>
      </c>
      <c r="C25" s="4">
        <v>15</v>
      </c>
      <c r="D25" s="4">
        <f t="shared" si="3"/>
        <v>15</v>
      </c>
      <c r="E25" s="22">
        <f t="shared" si="4"/>
        <v>0.5</v>
      </c>
      <c r="F25" s="4">
        <v>3</v>
      </c>
      <c r="G25" s="4">
        <v>3</v>
      </c>
      <c r="H25" s="4">
        <v>2</v>
      </c>
      <c r="I25" s="4">
        <v>1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</row>
    <row r="26" spans="1:14" ht="12.75">
      <c r="A26" s="4" t="s">
        <v>66</v>
      </c>
      <c r="B26" s="3">
        <v>23</v>
      </c>
      <c r="C26" s="3">
        <v>15</v>
      </c>
      <c r="D26" s="4">
        <f t="shared" si="3"/>
        <v>8</v>
      </c>
      <c r="E26" s="22">
        <f t="shared" si="4"/>
        <v>0.34782608695652173</v>
      </c>
      <c r="F26" s="3">
        <v>3</v>
      </c>
      <c r="G26" s="3">
        <v>1</v>
      </c>
      <c r="H26" s="3">
        <v>0</v>
      </c>
      <c r="I26" s="3">
        <v>0</v>
      </c>
      <c r="J26" s="3">
        <v>1</v>
      </c>
      <c r="K26" s="3">
        <v>1</v>
      </c>
      <c r="L26" s="3">
        <v>2</v>
      </c>
      <c r="M26" s="3">
        <v>0</v>
      </c>
      <c r="N26" s="3">
        <v>0</v>
      </c>
    </row>
    <row r="27" spans="1:14" ht="12.75">
      <c r="A27" s="4" t="s">
        <v>67</v>
      </c>
      <c r="B27" s="3">
        <v>32</v>
      </c>
      <c r="C27" s="3">
        <v>20</v>
      </c>
      <c r="D27" s="4">
        <f t="shared" si="3"/>
        <v>12</v>
      </c>
      <c r="E27" s="22">
        <f t="shared" si="4"/>
        <v>0.375</v>
      </c>
      <c r="F27" s="3">
        <v>2</v>
      </c>
      <c r="G27" s="3">
        <v>0</v>
      </c>
      <c r="H27" s="3">
        <v>1</v>
      </c>
      <c r="I27" s="3">
        <v>2</v>
      </c>
      <c r="J27" s="3">
        <v>0</v>
      </c>
      <c r="K27" s="3">
        <v>4</v>
      </c>
      <c r="L27" s="3">
        <v>2</v>
      </c>
      <c r="M27" s="3">
        <v>1</v>
      </c>
      <c r="N27" s="3">
        <v>0</v>
      </c>
    </row>
    <row r="28" spans="1:14" ht="12.75">
      <c r="A28" s="4" t="s">
        <v>68</v>
      </c>
      <c r="B28" s="3">
        <v>29</v>
      </c>
      <c r="C28" s="3">
        <v>17</v>
      </c>
      <c r="D28" s="4">
        <f t="shared" si="3"/>
        <v>12</v>
      </c>
      <c r="E28" s="22">
        <f t="shared" si="4"/>
        <v>0.41379310344827586</v>
      </c>
      <c r="F28" s="3">
        <v>1</v>
      </c>
      <c r="G28" s="3">
        <v>3</v>
      </c>
      <c r="H28" s="3">
        <v>0</v>
      </c>
      <c r="I28" s="3">
        <v>2</v>
      </c>
      <c r="J28" s="3">
        <v>0</v>
      </c>
      <c r="K28" s="3">
        <v>2</v>
      </c>
      <c r="L28" s="3">
        <v>4</v>
      </c>
      <c r="M28" s="3">
        <v>0</v>
      </c>
      <c r="N28" s="3">
        <v>0</v>
      </c>
    </row>
    <row r="29" spans="1:14" ht="12.75">
      <c r="A29" s="4" t="s">
        <v>69</v>
      </c>
      <c r="B29" s="3">
        <v>33</v>
      </c>
      <c r="C29" s="3">
        <v>14</v>
      </c>
      <c r="D29" s="4">
        <f t="shared" si="3"/>
        <v>19</v>
      </c>
      <c r="E29" s="22">
        <f t="shared" si="4"/>
        <v>0.5757575757575758</v>
      </c>
      <c r="F29" s="4">
        <v>3</v>
      </c>
      <c r="G29" s="4">
        <v>2</v>
      </c>
      <c r="H29" s="4">
        <v>0</v>
      </c>
      <c r="I29" s="4">
        <v>2</v>
      </c>
      <c r="J29" s="4">
        <v>1</v>
      </c>
      <c r="K29" s="4">
        <v>4</v>
      </c>
      <c r="L29" s="4">
        <v>2</v>
      </c>
      <c r="M29" s="4">
        <v>1</v>
      </c>
      <c r="N29" s="3">
        <v>4</v>
      </c>
    </row>
    <row r="30" spans="1:14" ht="13.5" thickBot="1">
      <c r="A30" s="30" t="s">
        <v>71</v>
      </c>
      <c r="B30" s="31">
        <v>34</v>
      </c>
      <c r="C30" s="31">
        <v>21</v>
      </c>
      <c r="D30" s="30">
        <f t="shared" si="3"/>
        <v>13</v>
      </c>
      <c r="E30" s="32">
        <f t="shared" si="4"/>
        <v>0.38235294117647056</v>
      </c>
      <c r="F30" s="31">
        <v>1</v>
      </c>
      <c r="G30" s="31">
        <v>1</v>
      </c>
      <c r="H30" s="31">
        <v>0</v>
      </c>
      <c r="I30" s="31">
        <v>0</v>
      </c>
      <c r="J30" s="31">
        <v>0</v>
      </c>
      <c r="K30" s="31">
        <v>3</v>
      </c>
      <c r="L30" s="31">
        <v>0</v>
      </c>
      <c r="M30" s="31">
        <v>1</v>
      </c>
      <c r="N30" s="31">
        <v>7</v>
      </c>
    </row>
    <row r="31" spans="1:14" ht="13.5" thickBot="1">
      <c r="A31" s="33" t="s">
        <v>74</v>
      </c>
      <c r="B31" s="34">
        <f>SUM(B19:B30)</f>
        <v>334</v>
      </c>
      <c r="C31" s="34">
        <f>SUM(C19:C30)</f>
        <v>199</v>
      </c>
      <c r="D31" s="34">
        <f>SUM(D19:D30)</f>
        <v>135</v>
      </c>
      <c r="E31" s="35">
        <f t="shared" si="4"/>
        <v>0.4041916167664671</v>
      </c>
      <c r="F31" s="36">
        <f aca="true" t="shared" si="5" ref="F31:N31">SUM(F19:F30)</f>
        <v>17</v>
      </c>
      <c r="G31" s="36">
        <f t="shared" si="5"/>
        <v>14</v>
      </c>
      <c r="H31" s="36">
        <f t="shared" si="5"/>
        <v>9</v>
      </c>
      <c r="I31" s="36">
        <f t="shared" si="5"/>
        <v>15</v>
      </c>
      <c r="J31" s="36">
        <f t="shared" si="5"/>
        <v>6</v>
      </c>
      <c r="K31" s="36">
        <f t="shared" si="5"/>
        <v>29</v>
      </c>
      <c r="L31" s="36">
        <f t="shared" si="5"/>
        <v>23</v>
      </c>
      <c r="M31" s="36">
        <f t="shared" si="5"/>
        <v>9</v>
      </c>
      <c r="N31" s="37">
        <f t="shared" si="5"/>
        <v>12</v>
      </c>
    </row>
    <row r="33" spans="2:14" ht="12.75">
      <c r="B33" s="18"/>
      <c r="C33" s="18"/>
      <c r="D33" s="18"/>
      <c r="E33" s="18"/>
      <c r="F33" s="18" t="s">
        <v>73</v>
      </c>
      <c r="G33" s="18"/>
      <c r="H33" s="18"/>
      <c r="I33" s="18"/>
      <c r="J33" s="18"/>
      <c r="K33" s="18"/>
      <c r="L33" s="18"/>
      <c r="M33" s="18"/>
      <c r="N33" s="18"/>
    </row>
    <row r="34" spans="2:14" ht="37.5" customHeight="1">
      <c r="B34" s="18" t="s">
        <v>15</v>
      </c>
      <c r="C34" s="18" t="s">
        <v>16</v>
      </c>
      <c r="D34" s="18" t="s">
        <v>21</v>
      </c>
      <c r="E34" s="18" t="s">
        <v>28</v>
      </c>
      <c r="F34" s="23" t="s">
        <v>17</v>
      </c>
      <c r="G34" s="18" t="s">
        <v>102</v>
      </c>
      <c r="H34" s="18" t="s">
        <v>55</v>
      </c>
      <c r="I34" s="18" t="s">
        <v>18</v>
      </c>
      <c r="J34" s="18" t="s">
        <v>54</v>
      </c>
      <c r="K34" s="18" t="s">
        <v>53</v>
      </c>
      <c r="L34" s="18" t="s">
        <v>19</v>
      </c>
      <c r="M34" s="23" t="s">
        <v>77</v>
      </c>
      <c r="N34" s="18" t="s">
        <v>20</v>
      </c>
    </row>
    <row r="35" spans="1:14" ht="12.75">
      <c r="A35" s="3" t="s">
        <v>80</v>
      </c>
      <c r="B35" s="3">
        <v>23</v>
      </c>
      <c r="C35" s="3">
        <v>12</v>
      </c>
      <c r="D35" s="4">
        <f aca="true" t="shared" si="6" ref="D35:D40">B35-C35</f>
        <v>11</v>
      </c>
      <c r="E35" s="22">
        <f aca="true" t="shared" si="7" ref="E35:E47">D35/B35</f>
        <v>0.4782608695652174</v>
      </c>
      <c r="F35" s="3">
        <v>2</v>
      </c>
      <c r="G35" s="3">
        <v>2</v>
      </c>
      <c r="H35" s="3">
        <v>0</v>
      </c>
      <c r="I35" s="3">
        <v>1</v>
      </c>
      <c r="J35" s="3">
        <v>0</v>
      </c>
      <c r="K35" s="3">
        <v>3</v>
      </c>
      <c r="L35" s="3">
        <v>0</v>
      </c>
      <c r="M35" s="3">
        <v>1</v>
      </c>
      <c r="N35" s="4">
        <v>0</v>
      </c>
    </row>
    <row r="36" spans="1:14" ht="12.75">
      <c r="A36" s="3" t="s">
        <v>81</v>
      </c>
      <c r="B36" s="3">
        <v>31</v>
      </c>
      <c r="C36" s="3">
        <v>14</v>
      </c>
      <c r="D36" s="4">
        <f t="shared" si="6"/>
        <v>17</v>
      </c>
      <c r="E36" s="22">
        <f t="shared" si="7"/>
        <v>0.5483870967741935</v>
      </c>
      <c r="F36" s="3">
        <v>2</v>
      </c>
      <c r="G36" s="3">
        <v>4</v>
      </c>
      <c r="H36" s="3">
        <v>0</v>
      </c>
      <c r="I36" s="3">
        <v>1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</row>
    <row r="37" spans="1:14" ht="12.75">
      <c r="A37" s="3" t="s">
        <v>82</v>
      </c>
      <c r="B37" s="3">
        <v>26</v>
      </c>
      <c r="C37" s="3">
        <v>12</v>
      </c>
      <c r="D37" s="4">
        <f t="shared" si="6"/>
        <v>14</v>
      </c>
      <c r="E37" s="22">
        <f t="shared" si="7"/>
        <v>0.5384615384615384</v>
      </c>
      <c r="F37" s="3">
        <v>3</v>
      </c>
      <c r="G37" s="3">
        <v>2</v>
      </c>
      <c r="H37" s="3">
        <v>2</v>
      </c>
      <c r="I37" s="3">
        <v>0</v>
      </c>
      <c r="J37" s="3">
        <v>0</v>
      </c>
      <c r="K37" s="3">
        <v>1</v>
      </c>
      <c r="L37" s="3">
        <v>0</v>
      </c>
      <c r="M37" s="3">
        <v>3</v>
      </c>
      <c r="N37" s="3">
        <v>1</v>
      </c>
    </row>
    <row r="38" spans="1:14" ht="12.75">
      <c r="A38" s="3" t="s">
        <v>83</v>
      </c>
      <c r="B38" s="3">
        <v>28</v>
      </c>
      <c r="C38" s="3">
        <v>15</v>
      </c>
      <c r="D38" s="4">
        <f t="shared" si="6"/>
        <v>13</v>
      </c>
      <c r="E38" s="22">
        <f t="shared" si="7"/>
        <v>0.4642857142857143</v>
      </c>
      <c r="F38" s="3">
        <v>2</v>
      </c>
      <c r="G38" s="3">
        <v>1</v>
      </c>
      <c r="H38" s="3">
        <v>0</v>
      </c>
      <c r="I38" s="3">
        <v>2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</row>
    <row r="39" spans="1:14" ht="12.75">
      <c r="A39" s="3" t="s">
        <v>84</v>
      </c>
      <c r="B39" s="3">
        <v>22</v>
      </c>
      <c r="C39" s="3">
        <v>10</v>
      </c>
      <c r="D39" s="4">
        <f t="shared" si="6"/>
        <v>12</v>
      </c>
      <c r="E39" s="22">
        <f t="shared" si="7"/>
        <v>0.5454545454545454</v>
      </c>
      <c r="F39" s="3">
        <v>3</v>
      </c>
      <c r="G39" s="3">
        <v>2</v>
      </c>
      <c r="H39" s="3">
        <v>1</v>
      </c>
      <c r="I39" s="3">
        <v>2</v>
      </c>
      <c r="J39" s="3">
        <v>0</v>
      </c>
      <c r="K39" s="3">
        <v>2</v>
      </c>
      <c r="L39" s="3">
        <v>2</v>
      </c>
      <c r="M39" s="3">
        <v>0</v>
      </c>
      <c r="N39" s="3">
        <v>0</v>
      </c>
    </row>
    <row r="40" spans="1:14" ht="12.75">
      <c r="A40" s="3" t="s">
        <v>85</v>
      </c>
      <c r="B40" s="3">
        <v>21</v>
      </c>
      <c r="C40" s="3">
        <v>14</v>
      </c>
      <c r="D40" s="4">
        <f t="shared" si="6"/>
        <v>7</v>
      </c>
      <c r="E40" s="22">
        <f t="shared" si="7"/>
        <v>0.3333333333333333</v>
      </c>
      <c r="F40" s="3">
        <v>0</v>
      </c>
      <c r="G40" s="3">
        <v>3</v>
      </c>
      <c r="H40" s="3">
        <v>0</v>
      </c>
      <c r="I40" s="3">
        <v>1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</row>
    <row r="41" spans="1:14" ht="12.75">
      <c r="A41" s="4" t="s">
        <v>86</v>
      </c>
      <c r="B41" s="4"/>
      <c r="C41" s="4"/>
      <c r="D41" s="4"/>
      <c r="E41" s="22" t="e">
        <f t="shared" si="7"/>
        <v>#DIV/0!</v>
      </c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 t="s">
        <v>87</v>
      </c>
      <c r="B42" s="3"/>
      <c r="C42" s="3"/>
      <c r="D42" s="4"/>
      <c r="E42" s="22" t="e">
        <f t="shared" si="7"/>
        <v>#DIV/0!</v>
      </c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4" t="s">
        <v>88</v>
      </c>
      <c r="B43" s="3"/>
      <c r="C43" s="3"/>
      <c r="D43" s="4"/>
      <c r="E43" s="22" t="e">
        <f t="shared" si="7"/>
        <v>#DIV/0!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4" t="s">
        <v>89</v>
      </c>
      <c r="B44" s="3"/>
      <c r="C44" s="3"/>
      <c r="D44" s="4"/>
      <c r="E44" s="22" t="e">
        <f t="shared" si="7"/>
        <v>#DIV/0!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4" t="s">
        <v>90</v>
      </c>
      <c r="B45" s="3"/>
      <c r="C45" s="3"/>
      <c r="D45" s="4"/>
      <c r="E45" s="22" t="e">
        <f t="shared" si="7"/>
        <v>#DIV/0!</v>
      </c>
      <c r="F45" s="4"/>
      <c r="G45" s="4"/>
      <c r="H45" s="4"/>
      <c r="I45" s="4"/>
      <c r="J45" s="4"/>
      <c r="K45" s="4"/>
      <c r="L45" s="4"/>
      <c r="M45" s="4"/>
      <c r="N45" s="3"/>
    </row>
    <row r="46" spans="1:14" ht="13.5" thickBot="1">
      <c r="A46" s="30" t="s">
        <v>93</v>
      </c>
      <c r="B46" s="31"/>
      <c r="C46" s="31"/>
      <c r="D46" s="30"/>
      <c r="E46" s="32" t="e">
        <f t="shared" si="7"/>
        <v>#DIV/0!</v>
      </c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3.5" thickBot="1">
      <c r="A47" s="33" t="s">
        <v>74</v>
      </c>
      <c r="B47" s="34">
        <f>SUM(B35:B46)</f>
        <v>151</v>
      </c>
      <c r="C47" s="34">
        <f>SUM(C35:C46)</f>
        <v>77</v>
      </c>
      <c r="D47" s="34">
        <f>SUM(D35:D46)</f>
        <v>74</v>
      </c>
      <c r="E47" s="35">
        <f t="shared" si="7"/>
        <v>0.4900662251655629</v>
      </c>
      <c r="F47" s="36">
        <f aca="true" t="shared" si="8" ref="F47:N47">SUM(F35:F46)</f>
        <v>12</v>
      </c>
      <c r="G47" s="36">
        <f t="shared" si="8"/>
        <v>14</v>
      </c>
      <c r="H47" s="36">
        <f t="shared" si="8"/>
        <v>3</v>
      </c>
      <c r="I47" s="36">
        <f t="shared" si="8"/>
        <v>7</v>
      </c>
      <c r="J47" s="36">
        <f t="shared" si="8"/>
        <v>1</v>
      </c>
      <c r="K47" s="36">
        <f t="shared" si="8"/>
        <v>12</v>
      </c>
      <c r="L47" s="36">
        <f t="shared" si="8"/>
        <v>3</v>
      </c>
      <c r="M47" s="36">
        <f t="shared" si="8"/>
        <v>5</v>
      </c>
      <c r="N47" s="37">
        <f t="shared" si="8"/>
        <v>1</v>
      </c>
    </row>
  </sheetData>
  <sheetProtection/>
  <printOptions/>
  <pageMargins left="0.75" right="0.75" top="1.54" bottom="0.65" header="0.5" footer="0.5"/>
  <pageSetup horizontalDpi="600" verticalDpi="600" orientation="landscape"/>
  <headerFooter alignWithMargins="0">
    <oddHeader>&amp;CExempla Certified Nurse-Midwives Tranfer to Medical Management:  January 2006 to May 2007</oddHeader>
  </headerFooter>
  <ignoredErrors>
    <ignoredError sqref="E15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4" width="8.8515625" style="0" customWidth="1"/>
    <col min="5" max="5" width="10.140625" style="0" customWidth="1"/>
    <col min="6" max="7" width="8.8515625" style="0" customWidth="1"/>
    <col min="8" max="8" width="10.140625" style="0" customWidth="1"/>
    <col min="9" max="9" width="8.8515625" style="0" customWidth="1"/>
    <col min="10" max="10" width="11.28125" style="0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1"/>
    </row>
    <row r="2" spans="1:9" ht="12.75">
      <c r="A2" s="12"/>
      <c r="B2" s="11" t="s">
        <v>11</v>
      </c>
      <c r="C2" s="11"/>
      <c r="D2" s="11"/>
      <c r="E2" s="11" t="s">
        <v>12</v>
      </c>
      <c r="F2" s="11"/>
      <c r="G2" s="11"/>
      <c r="H2" s="11" t="s">
        <v>13</v>
      </c>
      <c r="I2" s="11"/>
    </row>
    <row r="3" spans="1:9" ht="12.75">
      <c r="A3" s="12"/>
      <c r="B3" s="11"/>
      <c r="C3" s="11"/>
      <c r="D3" s="11"/>
      <c r="E3" s="11"/>
      <c r="F3" s="11"/>
      <c r="G3" s="11"/>
      <c r="H3" s="11"/>
      <c r="I3" s="11"/>
    </row>
    <row r="4" spans="1:11" ht="12.75">
      <c r="A4" s="11"/>
      <c r="B4" s="3" t="s">
        <v>33</v>
      </c>
      <c r="C4" s="8">
        <v>12.8</v>
      </c>
      <c r="D4" s="11"/>
      <c r="E4" s="3" t="s">
        <v>33</v>
      </c>
      <c r="F4" s="14">
        <v>8.3</v>
      </c>
      <c r="G4" s="11"/>
      <c r="H4" s="3" t="s">
        <v>33</v>
      </c>
      <c r="I4" s="8">
        <v>31.1</v>
      </c>
      <c r="K4" t="s">
        <v>75</v>
      </c>
    </row>
    <row r="5" spans="1:11" ht="12.75">
      <c r="A5" s="11"/>
      <c r="B5" s="3" t="s">
        <v>79</v>
      </c>
      <c r="C5" s="8">
        <v>12.7</v>
      </c>
      <c r="D5" s="11"/>
      <c r="E5" s="3" t="s">
        <v>79</v>
      </c>
      <c r="F5" s="14">
        <v>8.2</v>
      </c>
      <c r="G5" s="11"/>
      <c r="H5" s="3" t="s">
        <v>79</v>
      </c>
      <c r="I5" s="8">
        <v>31.8</v>
      </c>
      <c r="K5" t="s">
        <v>76</v>
      </c>
    </row>
    <row r="6" spans="1:11" ht="12.75">
      <c r="A6" s="11"/>
      <c r="B6" s="3" t="s">
        <v>99</v>
      </c>
      <c r="C6" s="8">
        <v>12.3</v>
      </c>
      <c r="D6" s="11"/>
      <c r="E6" s="3" t="s">
        <v>99</v>
      </c>
      <c r="F6" s="14">
        <v>8.2</v>
      </c>
      <c r="G6" s="11"/>
      <c r="H6" s="3" t="s">
        <v>99</v>
      </c>
      <c r="I6" s="8">
        <v>32.3</v>
      </c>
      <c r="K6" t="s">
        <v>95</v>
      </c>
    </row>
    <row r="7" spans="1:10" ht="12.75">
      <c r="A7" s="11"/>
      <c r="B7" s="3" t="s">
        <v>32</v>
      </c>
      <c r="C7" s="8">
        <v>9.6</v>
      </c>
      <c r="D7" s="11"/>
      <c r="E7" s="3" t="s">
        <v>32</v>
      </c>
      <c r="F7" s="8">
        <v>9</v>
      </c>
      <c r="G7" s="11"/>
      <c r="H7" s="3" t="s">
        <v>32</v>
      </c>
      <c r="I7" s="15">
        <v>25.2</v>
      </c>
      <c r="J7" s="9"/>
    </row>
    <row r="8" spans="1:10" ht="12.75">
      <c r="A8" s="11"/>
      <c r="B8" s="3" t="s">
        <v>78</v>
      </c>
      <c r="C8" s="8">
        <v>9.6</v>
      </c>
      <c r="D8" s="11"/>
      <c r="E8" s="3" t="s">
        <v>78</v>
      </c>
      <c r="F8" s="8">
        <v>8.9</v>
      </c>
      <c r="G8" s="11"/>
      <c r="H8" s="3" t="s">
        <v>78</v>
      </c>
      <c r="I8" s="15">
        <v>25.9</v>
      </c>
      <c r="J8" s="9"/>
    </row>
    <row r="9" spans="1:10" ht="12.75">
      <c r="A9" s="11"/>
      <c r="B9" s="4" t="s">
        <v>49</v>
      </c>
      <c r="C9" s="8">
        <v>0</v>
      </c>
      <c r="D9" s="11"/>
      <c r="E9" s="4" t="s">
        <v>49</v>
      </c>
      <c r="F9" s="8">
        <v>0</v>
      </c>
      <c r="G9" s="11"/>
      <c r="H9" s="4" t="s">
        <v>49</v>
      </c>
      <c r="I9" s="8">
        <v>0</v>
      </c>
      <c r="J9" s="9"/>
    </row>
    <row r="10" spans="1:9" ht="12.75">
      <c r="A10" s="12"/>
      <c r="B10" s="4" t="s">
        <v>52</v>
      </c>
      <c r="C10" s="8">
        <v>5.41</v>
      </c>
      <c r="D10" s="11"/>
      <c r="E10" s="4" t="s">
        <v>52</v>
      </c>
      <c r="F10" s="8">
        <v>5.41</v>
      </c>
      <c r="G10" s="11"/>
      <c r="H10" s="4" t="s">
        <v>52</v>
      </c>
      <c r="I10" s="8">
        <v>18.92</v>
      </c>
    </row>
    <row r="11" spans="1:9" ht="12.75">
      <c r="A11" s="12"/>
      <c r="B11" s="4" t="s">
        <v>96</v>
      </c>
      <c r="C11" s="8">
        <v>5.03</v>
      </c>
      <c r="D11" s="11"/>
      <c r="E11" s="4" t="s">
        <v>96</v>
      </c>
      <c r="F11" s="8">
        <v>6.03</v>
      </c>
      <c r="G11" s="11"/>
      <c r="H11" s="4" t="s">
        <v>96</v>
      </c>
      <c r="I11" s="8">
        <v>21.11</v>
      </c>
    </row>
    <row r="12" spans="1:9" ht="12.75">
      <c r="A12" s="12"/>
      <c r="B12" s="4" t="s">
        <v>97</v>
      </c>
      <c r="C12" s="8">
        <v>3.9</v>
      </c>
      <c r="D12" s="11"/>
      <c r="E12" s="4" t="s">
        <v>97</v>
      </c>
      <c r="F12" s="8">
        <v>5.19</v>
      </c>
      <c r="G12" s="11"/>
      <c r="H12" s="4" t="s">
        <v>97</v>
      </c>
      <c r="I12" s="8">
        <v>20.78</v>
      </c>
    </row>
    <row r="13" spans="1:9" ht="12.75">
      <c r="A13" s="11"/>
      <c r="B13" s="4" t="s">
        <v>26</v>
      </c>
      <c r="C13" s="15">
        <v>7.6</v>
      </c>
      <c r="D13" s="11"/>
      <c r="E13" s="4" t="s">
        <v>26</v>
      </c>
      <c r="F13" s="15">
        <v>5</v>
      </c>
      <c r="G13" s="11"/>
      <c r="H13" s="4" t="s">
        <v>26</v>
      </c>
      <c r="I13" s="15">
        <v>15</v>
      </c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/>
      <c r="B15" s="12" t="s">
        <v>98</v>
      </c>
      <c r="C15" s="11"/>
      <c r="D15" s="11"/>
      <c r="E15" s="11"/>
      <c r="F15" s="11"/>
      <c r="G15" s="11"/>
      <c r="H15" s="12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2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2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Exempla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Exempla Healthcare</dc:creator>
  <cp:keywords/>
  <dc:description/>
  <cp:lastModifiedBy>Lydia Walker</cp:lastModifiedBy>
  <cp:lastPrinted>2009-06-02T16:37:07Z</cp:lastPrinted>
  <dcterms:created xsi:type="dcterms:W3CDTF">2003-08-07T21:44:51Z</dcterms:created>
  <dcterms:modified xsi:type="dcterms:W3CDTF">2018-04-04T06:16:52Z</dcterms:modified>
  <cp:category/>
  <cp:version/>
  <cp:contentType/>
  <cp:contentStatus/>
</cp:coreProperties>
</file>